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9180" tabRatio="790" activeTab="2"/>
  </bookViews>
  <sheets>
    <sheet name="LİSTE" sheetId="1" r:id="rId1"/>
    <sheet name="TARAMA" sheetId="7" r:id="rId2"/>
    <sheet name="1-A" sheetId="6" r:id="rId3"/>
  </sheets>
  <definedNames>
    <definedName name="_Fill" localSheetId="2" hidden="1">#REF!</definedName>
    <definedName name="_Fill" hidden="1">#REF!</definedName>
    <definedName name="_xlnm._FilterDatabase" localSheetId="0" hidden="1">LİSTE!$B$1:$F$1018</definedName>
    <definedName name="_xlnm.Print_Area" localSheetId="2">'1-A'!$B$1:$M$50</definedName>
    <definedName name="_xlnm.Print_Area" localSheetId="1">TARAMA!$B$1:$R$18</definedName>
  </definedNames>
  <calcPr calcId="124519"/>
</workbook>
</file>

<file path=xl/calcChain.xml><?xml version="1.0" encoding="utf-8"?>
<calcChain xmlns="http://schemas.openxmlformats.org/spreadsheetml/2006/main">
  <c r="C4" i="7"/>
  <c r="L6" i="1"/>
  <c r="L7"/>
  <c r="L8"/>
  <c r="L9"/>
  <c r="L10"/>
  <c r="L11"/>
  <c r="L12"/>
  <c r="L13"/>
  <c r="L14"/>
  <c r="L15"/>
  <c r="L16" l="1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2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5"/>
  <c r="C12" i="7"/>
  <c r="C13"/>
  <c r="C14"/>
  <c r="C15"/>
  <c r="C16"/>
  <c r="C17"/>
  <c r="C7"/>
  <c r="C8"/>
  <c r="C9"/>
  <c r="C10"/>
  <c r="C11"/>
  <c r="C6"/>
  <c r="C18" l="1"/>
  <c r="AC59" i="6"/>
  <c r="AR34"/>
  <c r="BO33"/>
  <c r="BO34" s="1"/>
  <c r="BN33"/>
  <c r="BN34" s="1"/>
  <c r="BM33"/>
  <c r="BM34" s="1"/>
  <c r="BL33"/>
  <c r="BL34" s="1"/>
  <c r="BK33"/>
  <c r="BK34" s="1"/>
  <c r="BJ8"/>
  <c r="BI8"/>
  <c r="BH8"/>
  <c r="BG8"/>
  <c r="BI10" s="1"/>
  <c r="BF8"/>
  <c r="BE8"/>
  <c r="BD8"/>
  <c r="BC8"/>
  <c r="BB8"/>
  <c r="BJ16" s="1"/>
  <c r="BA8"/>
  <c r="AZ8"/>
  <c r="AY8"/>
  <c r="AX8"/>
  <c r="AY9" s="1"/>
  <c r="AW8"/>
  <c r="AV8"/>
  <c r="AU8"/>
  <c r="AT8"/>
  <c r="AU9" s="1"/>
  <c r="AS8"/>
  <c r="AZ15" s="1"/>
  <c r="BZ7"/>
  <c r="AR7"/>
  <c r="BV8" s="1"/>
  <c r="BV9" l="1"/>
  <c r="BV10" s="1"/>
  <c r="BJ11"/>
  <c r="BI11"/>
  <c r="BH10"/>
  <c r="BJ12"/>
  <c r="CA7"/>
  <c r="BH21"/>
  <c r="BC16"/>
  <c r="AZ13"/>
  <c r="BJ23"/>
  <c r="BI22"/>
  <c r="BG20"/>
  <c r="BD17"/>
  <c r="AY12"/>
  <c r="BE18"/>
  <c r="AX11"/>
  <c r="BB15"/>
  <c r="BA14"/>
  <c r="AV9"/>
  <c r="BG16"/>
  <c r="BD13"/>
  <c r="BH17"/>
  <c r="BC12"/>
  <c r="BF15"/>
  <c r="BE14"/>
  <c r="BJ19"/>
  <c r="BA10"/>
  <c r="AZ9"/>
  <c r="BH13"/>
  <c r="BG12"/>
  <c r="BF11"/>
  <c r="BJ15"/>
  <c r="BI14"/>
  <c r="BD9"/>
  <c r="BG9"/>
  <c r="AW10"/>
  <c r="BF19"/>
  <c r="BJ22"/>
  <c r="BG19"/>
  <c r="BF18"/>
  <c r="AY11"/>
  <c r="AX10"/>
  <c r="BI21"/>
  <c r="BC15"/>
  <c r="BB14"/>
  <c r="BH20"/>
  <c r="BD16"/>
  <c r="BA13"/>
  <c r="BJ18"/>
  <c r="BC11"/>
  <c r="BB10"/>
  <c r="BG15"/>
  <c r="BF14"/>
  <c r="BH16"/>
  <c r="BE13"/>
  <c r="BI17"/>
  <c r="BD12"/>
  <c r="BG11"/>
  <c r="BF10"/>
  <c r="BJ14"/>
  <c r="BI13"/>
  <c r="BJ10"/>
  <c r="BA9"/>
  <c r="BI9"/>
  <c r="BE10"/>
  <c r="BB11"/>
  <c r="AZ12"/>
  <c r="AY13"/>
  <c r="AY14"/>
  <c r="BB16"/>
  <c r="BE17"/>
  <c r="BI18"/>
  <c r="BJ25"/>
  <c r="BI24"/>
  <c r="BF21"/>
  <c r="AS33"/>
  <c r="AS34" s="1"/>
  <c r="BE20"/>
  <c r="BB17"/>
  <c r="AW12"/>
  <c r="BA16"/>
  <c r="AX13"/>
  <c r="BG22"/>
  <c r="BD19"/>
  <c r="AU10"/>
  <c r="AU33" s="1"/>
  <c r="AU34" s="1"/>
  <c r="AT9"/>
  <c r="AT33" s="1"/>
  <c r="AT34" s="1"/>
  <c r="BH23"/>
  <c r="BC18"/>
  <c r="AV11"/>
  <c r="BJ21"/>
  <c r="BI20"/>
  <c r="BF17"/>
  <c r="BA12"/>
  <c r="BE16"/>
  <c r="BB13"/>
  <c r="BG18"/>
  <c r="AZ11"/>
  <c r="AX9"/>
  <c r="BD15"/>
  <c r="BC14"/>
  <c r="BH19"/>
  <c r="AY10"/>
  <c r="BJ17"/>
  <c r="BE12"/>
  <c r="BI16"/>
  <c r="BF13"/>
  <c r="BC10"/>
  <c r="BB9"/>
  <c r="BD11"/>
  <c r="BI12"/>
  <c r="BJ13"/>
  <c r="BH11"/>
  <c r="BF9"/>
  <c r="BG10"/>
  <c r="BC9"/>
  <c r="BH12"/>
  <c r="BG13"/>
  <c r="BG14"/>
  <c r="BH15"/>
  <c r="BU7"/>
  <c r="BI23"/>
  <c r="BH22"/>
  <c r="BA15"/>
  <c r="AZ14"/>
  <c r="BE19"/>
  <c r="BD18"/>
  <c r="AW11"/>
  <c r="AV10"/>
  <c r="BJ24"/>
  <c r="BC17"/>
  <c r="AX12"/>
  <c r="BG21"/>
  <c r="BF20"/>
  <c r="BE15"/>
  <c r="BD14"/>
  <c r="BI19"/>
  <c r="BH18"/>
  <c r="BA11"/>
  <c r="AZ10"/>
  <c r="BJ20"/>
  <c r="BF16"/>
  <c r="BC13"/>
  <c r="BG17"/>
  <c r="BB12"/>
  <c r="BI15"/>
  <c r="BH14"/>
  <c r="BE11"/>
  <c r="BD10"/>
  <c r="BF12"/>
  <c r="AW9"/>
  <c r="BE9"/>
  <c r="BH9"/>
  <c r="BJ9"/>
  <c r="AW33" l="1"/>
  <c r="AW34" s="1"/>
  <c r="BB33"/>
  <c r="BB34" s="1"/>
  <c r="AV33"/>
  <c r="AV34" s="1"/>
  <c r="BE33"/>
  <c r="BE34" s="1"/>
  <c r="AX33"/>
  <c r="AX34" s="1"/>
  <c r="BH33"/>
  <c r="BH34" s="1"/>
  <c r="BD33"/>
  <c r="BD34" s="1"/>
  <c r="AY33"/>
  <c r="AY34" s="1"/>
  <c r="BC33"/>
  <c r="BC34" s="1"/>
  <c r="BF33"/>
  <c r="BF34" s="1"/>
  <c r="BI33"/>
  <c r="BI34" s="1"/>
  <c r="AZ33"/>
  <c r="AZ34" s="1"/>
  <c r="BJ33"/>
  <c r="BJ34" s="1"/>
  <c r="BW9" s="1"/>
  <c r="BA33"/>
  <c r="BA34" s="1"/>
  <c r="BG33"/>
  <c r="BG34" s="1"/>
  <c r="BV11"/>
  <c r="CB10" l="1"/>
  <c r="BX9"/>
  <c r="CA8"/>
  <c r="CD10"/>
  <c r="CG11"/>
  <c r="CE9"/>
  <c r="BY8"/>
  <c r="BX10"/>
  <c r="CA10"/>
  <c r="BZ9"/>
  <c r="BZ8"/>
  <c r="BY10"/>
  <c r="BZ10"/>
  <c r="CE10"/>
  <c r="BX8"/>
  <c r="CF9"/>
  <c r="CC8"/>
  <c r="BY9"/>
  <c r="CB9"/>
  <c r="CF10"/>
  <c r="BW10"/>
  <c r="CC10"/>
  <c r="BW8"/>
  <c r="CB8"/>
  <c r="CD8"/>
  <c r="CA9"/>
  <c r="CF8"/>
  <c r="CG8"/>
  <c r="CG10"/>
  <c r="CG9"/>
  <c r="G10"/>
  <c r="G9"/>
  <c r="CC9"/>
  <c r="CE8"/>
  <c r="CD9"/>
  <c r="E10"/>
  <c r="F10"/>
  <c r="D8"/>
  <c r="C8"/>
  <c r="CD11"/>
  <c r="BZ11"/>
  <c r="BV12"/>
  <c r="CG12" s="1"/>
  <c r="CF11"/>
  <c r="CB11"/>
  <c r="BX11"/>
  <c r="CA11"/>
  <c r="BY11"/>
  <c r="CE11"/>
  <c r="BW11"/>
  <c r="CC11"/>
  <c r="D9"/>
  <c r="F9"/>
  <c r="E9"/>
  <c r="C9"/>
  <c r="G8" l="1"/>
  <c r="D10"/>
  <c r="C10"/>
  <c r="F8"/>
  <c r="E8"/>
  <c r="G11"/>
  <c r="C11"/>
  <c r="E11"/>
  <c r="F11"/>
  <c r="D11"/>
  <c r="CF12"/>
  <c r="CB12"/>
  <c r="BX12"/>
  <c r="CD12"/>
  <c r="BZ12"/>
  <c r="BY12"/>
  <c r="BV13"/>
  <c r="CG13" s="1"/>
  <c r="CE12"/>
  <c r="BW12"/>
  <c r="CC12"/>
  <c r="CA12"/>
  <c r="G12" l="1"/>
  <c r="CE13"/>
  <c r="CA13"/>
  <c r="BW13"/>
  <c r="CC13"/>
  <c r="BY13"/>
  <c r="CF13"/>
  <c r="BX13"/>
  <c r="BV14"/>
  <c r="CG14" s="1"/>
  <c r="CD13"/>
  <c r="CB13"/>
  <c r="BZ13"/>
  <c r="D12"/>
  <c r="F12"/>
  <c r="E12"/>
  <c r="C12"/>
  <c r="G13" l="1"/>
  <c r="H13"/>
  <c r="I13"/>
  <c r="J13"/>
  <c r="K13"/>
  <c r="CE14"/>
  <c r="CA14"/>
  <c r="BW14"/>
  <c r="BV15"/>
  <c r="CG15" s="1"/>
  <c r="CC14"/>
  <c r="BY14"/>
  <c r="CF14"/>
  <c r="BX14"/>
  <c r="CD14"/>
  <c r="CB14"/>
  <c r="BZ14"/>
  <c r="F13"/>
  <c r="D13"/>
  <c r="C13"/>
  <c r="E13"/>
  <c r="K14" l="1"/>
  <c r="G14"/>
  <c r="H14"/>
  <c r="I14"/>
  <c r="J14"/>
  <c r="BV16"/>
  <c r="CG16" s="1"/>
  <c r="CF15"/>
  <c r="CB15"/>
  <c r="BX15"/>
  <c r="CD15"/>
  <c r="BZ15"/>
  <c r="BY15"/>
  <c r="CE15"/>
  <c r="BW15"/>
  <c r="CC15"/>
  <c r="CA15"/>
  <c r="E14"/>
  <c r="C14"/>
  <c r="F14"/>
  <c r="D14"/>
  <c r="J15" l="1"/>
  <c r="K15"/>
  <c r="G15"/>
  <c r="H15"/>
  <c r="I15"/>
  <c r="E15"/>
  <c r="C15"/>
  <c r="F15"/>
  <c r="D15"/>
  <c r="CD16"/>
  <c r="BZ16"/>
  <c r="CF16"/>
  <c r="CB16"/>
  <c r="BX16"/>
  <c r="BV17"/>
  <c r="CG17" s="1"/>
  <c r="CA16"/>
  <c r="BY16"/>
  <c r="CE16"/>
  <c r="BW16"/>
  <c r="CC16"/>
  <c r="I16" l="1"/>
  <c r="J16"/>
  <c r="K16"/>
  <c r="H16"/>
  <c r="G16"/>
  <c r="F16"/>
  <c r="D16"/>
  <c r="C16"/>
  <c r="E16"/>
  <c r="CC17"/>
  <c r="BY17"/>
  <c r="CE17"/>
  <c r="CA17"/>
  <c r="BW17"/>
  <c r="CD17"/>
  <c r="CB17"/>
  <c r="BV18"/>
  <c r="CG18" s="1"/>
  <c r="BZ17"/>
  <c r="CF17"/>
  <c r="BX17"/>
  <c r="G17" l="1"/>
  <c r="H17"/>
  <c r="I17"/>
  <c r="J17"/>
  <c r="K17"/>
  <c r="BV19"/>
  <c r="CG19" s="1"/>
  <c r="CC18"/>
  <c r="BY18"/>
  <c r="CE18"/>
  <c r="CA18"/>
  <c r="BW18"/>
  <c r="BZ18"/>
  <c r="CF18"/>
  <c r="BX18"/>
  <c r="CD18"/>
  <c r="CB18"/>
  <c r="D17"/>
  <c r="F17"/>
  <c r="E17"/>
  <c r="C17"/>
  <c r="K18" l="1"/>
  <c r="G18"/>
  <c r="H18"/>
  <c r="I18"/>
  <c r="J18"/>
  <c r="C18"/>
  <c r="E18"/>
  <c r="F18"/>
  <c r="D18"/>
  <c r="CD19"/>
  <c r="BZ19"/>
  <c r="BV20"/>
  <c r="CG20" s="1"/>
  <c r="CF19"/>
  <c r="CB19"/>
  <c r="BX19"/>
  <c r="CE19"/>
  <c r="BW19"/>
  <c r="CC19"/>
  <c r="CA19"/>
  <c r="BY19"/>
  <c r="J19" l="1"/>
  <c r="K19"/>
  <c r="G19"/>
  <c r="H19"/>
  <c r="I19"/>
  <c r="C19"/>
  <c r="E19"/>
  <c r="D19"/>
  <c r="F19"/>
  <c r="CF20"/>
  <c r="CB20"/>
  <c r="BX20"/>
  <c r="CD20"/>
  <c r="BZ20"/>
  <c r="CC20"/>
  <c r="BV21"/>
  <c r="CG21" s="1"/>
  <c r="CA20"/>
  <c r="BY20"/>
  <c r="CE20"/>
  <c r="BW20"/>
  <c r="I20" l="1"/>
  <c r="J20"/>
  <c r="K20"/>
  <c r="G20"/>
  <c r="H20"/>
  <c r="D20"/>
  <c r="F20"/>
  <c r="E20"/>
  <c r="C20"/>
  <c r="CE21"/>
  <c r="CA21"/>
  <c r="BW21"/>
  <c r="CC21"/>
  <c r="BY21"/>
  <c r="CF21"/>
  <c r="BX21"/>
  <c r="CB21"/>
  <c r="BZ21"/>
  <c r="CD21"/>
  <c r="BV22"/>
  <c r="CG22" s="1"/>
  <c r="G21" l="1"/>
  <c r="H21"/>
  <c r="I21"/>
  <c r="J21"/>
  <c r="K21"/>
  <c r="CE22"/>
  <c r="CA22"/>
  <c r="BW22"/>
  <c r="BV23"/>
  <c r="CG23" s="1"/>
  <c r="CC22"/>
  <c r="BY22"/>
  <c r="CF22"/>
  <c r="BX22"/>
  <c r="CB22"/>
  <c r="CD22"/>
  <c r="BZ22"/>
  <c r="F21"/>
  <c r="D21"/>
  <c r="E21"/>
  <c r="C21"/>
  <c r="K22" l="1"/>
  <c r="G22"/>
  <c r="H22"/>
  <c r="I22"/>
  <c r="J22"/>
  <c r="BV24"/>
  <c r="CG24" s="1"/>
  <c r="CF23"/>
  <c r="CB23"/>
  <c r="BX23"/>
  <c r="CD23"/>
  <c r="BZ23"/>
  <c r="BY23"/>
  <c r="CC23"/>
  <c r="CA23"/>
  <c r="BW23"/>
  <c r="CE23"/>
  <c r="E22"/>
  <c r="C22"/>
  <c r="F22"/>
  <c r="D22"/>
  <c r="J23" l="1"/>
  <c r="K23"/>
  <c r="G23"/>
  <c r="H23"/>
  <c r="I23"/>
  <c r="E23"/>
  <c r="C23"/>
  <c r="F23"/>
  <c r="D23"/>
  <c r="CD24"/>
  <c r="BZ24"/>
  <c r="CF24"/>
  <c r="CB24"/>
  <c r="BX24"/>
  <c r="BV25"/>
  <c r="CG25" s="1"/>
  <c r="CA24"/>
  <c r="CE24"/>
  <c r="BW24"/>
  <c r="CC24"/>
  <c r="BY24"/>
  <c r="I24" l="1"/>
  <c r="J24"/>
  <c r="K24"/>
  <c r="G24"/>
  <c r="H24"/>
  <c r="CC25"/>
  <c r="BY25"/>
  <c r="CE25"/>
  <c r="CA25"/>
  <c r="BW25"/>
  <c r="CD25"/>
  <c r="BV26"/>
  <c r="CG26" s="1"/>
  <c r="BZ25"/>
  <c r="CF25"/>
  <c r="CB25"/>
  <c r="BX25"/>
  <c r="F24"/>
  <c r="D24"/>
  <c r="C24"/>
  <c r="E24"/>
  <c r="G25" l="1"/>
  <c r="H25"/>
  <c r="I25"/>
  <c r="J25"/>
  <c r="K25"/>
  <c r="CC26"/>
  <c r="BY26"/>
  <c r="CE26"/>
  <c r="CA26"/>
  <c r="BW26"/>
  <c r="BV27"/>
  <c r="CG27" s="1"/>
  <c r="BZ26"/>
  <c r="CD26"/>
  <c r="CB26"/>
  <c r="BX26"/>
  <c r="CF26"/>
  <c r="D25"/>
  <c r="F25"/>
  <c r="E25"/>
  <c r="C25"/>
  <c r="K26" l="1"/>
  <c r="G26"/>
  <c r="H26"/>
  <c r="I26"/>
  <c r="J26"/>
  <c r="CC27"/>
  <c r="BY27"/>
  <c r="CE27"/>
  <c r="CA27"/>
  <c r="BW27"/>
  <c r="CD27"/>
  <c r="BV28"/>
  <c r="CG28" s="1"/>
  <c r="BZ27"/>
  <c r="BX27"/>
  <c r="CF27"/>
  <c r="CB27"/>
  <c r="C26"/>
  <c r="E26"/>
  <c r="D26"/>
  <c r="F26"/>
  <c r="J27" l="1"/>
  <c r="K27"/>
  <c r="G27"/>
  <c r="H27"/>
  <c r="I27"/>
  <c r="CC28"/>
  <c r="BY28"/>
  <c r="CE28"/>
  <c r="CA28"/>
  <c r="BW28"/>
  <c r="BV29"/>
  <c r="CG29" s="1"/>
  <c r="BZ28"/>
  <c r="CD28"/>
  <c r="CF28"/>
  <c r="CB28"/>
  <c r="BX28"/>
  <c r="C27"/>
  <c r="E27"/>
  <c r="D27"/>
  <c r="F27"/>
  <c r="I28" l="1"/>
  <c r="J28"/>
  <c r="K28"/>
  <c r="G28"/>
  <c r="H28"/>
  <c r="CC29"/>
  <c r="BY29"/>
  <c r="CE29"/>
  <c r="CA29"/>
  <c r="BW29"/>
  <c r="CD29"/>
  <c r="BV30"/>
  <c r="CG30" s="1"/>
  <c r="BZ29"/>
  <c r="CF29"/>
  <c r="CB29"/>
  <c r="BX29"/>
  <c r="C28"/>
  <c r="E28"/>
  <c r="D28"/>
  <c r="F28"/>
  <c r="G29" l="1"/>
  <c r="H29"/>
  <c r="I29"/>
  <c r="J29"/>
  <c r="K29"/>
  <c r="CC30"/>
  <c r="BY30"/>
  <c r="CE30"/>
  <c r="CA30"/>
  <c r="BW30"/>
  <c r="BV31"/>
  <c r="CG31" s="1"/>
  <c r="BZ30"/>
  <c r="CD30"/>
  <c r="CB30"/>
  <c r="BX30"/>
  <c r="CF30"/>
  <c r="C29"/>
  <c r="E29"/>
  <c r="D29"/>
  <c r="F29"/>
  <c r="K30" l="1"/>
  <c r="G30"/>
  <c r="H30"/>
  <c r="I30"/>
  <c r="J30"/>
  <c r="CC31"/>
  <c r="BY31"/>
  <c r="CE31"/>
  <c r="CA31"/>
  <c r="BW31"/>
  <c r="CD31"/>
  <c r="BV32"/>
  <c r="CG32" s="1"/>
  <c r="BZ31"/>
  <c r="BX31"/>
  <c r="CF31"/>
  <c r="CB31"/>
  <c r="C30"/>
  <c r="E30"/>
  <c r="D30"/>
  <c r="F30"/>
  <c r="J31" l="1"/>
  <c r="K31"/>
  <c r="G31"/>
  <c r="H31"/>
  <c r="I31"/>
  <c r="BV33"/>
  <c r="CG33" s="1"/>
  <c r="CC32"/>
  <c r="BY32"/>
  <c r="CE32"/>
  <c r="CA32"/>
  <c r="BW32"/>
  <c r="BZ32"/>
  <c r="CD32"/>
  <c r="CF32"/>
  <c r="CB32"/>
  <c r="BX32"/>
  <c r="C31"/>
  <c r="E31"/>
  <c r="D31"/>
  <c r="F31"/>
  <c r="I32" l="1"/>
  <c r="J32"/>
  <c r="K32"/>
  <c r="H32"/>
  <c r="G32"/>
  <c r="C32"/>
  <c r="E32"/>
  <c r="D32"/>
  <c r="F32"/>
  <c r="BV34"/>
  <c r="CG34" s="1"/>
  <c r="CD33"/>
  <c r="BZ33"/>
  <c r="CF33"/>
  <c r="CB33"/>
  <c r="BX33"/>
  <c r="CA33"/>
  <c r="CE33"/>
  <c r="BW33"/>
  <c r="CC33"/>
  <c r="BY33"/>
  <c r="G33" l="1"/>
  <c r="H33"/>
  <c r="I33"/>
  <c r="J33"/>
  <c r="K33"/>
  <c r="C33"/>
  <c r="E33"/>
  <c r="D33"/>
  <c r="F33"/>
  <c r="BV35"/>
  <c r="CG35" s="1"/>
  <c r="CD34"/>
  <c r="BZ34"/>
  <c r="CF34"/>
  <c r="CB34"/>
  <c r="BX34"/>
  <c r="CC34"/>
  <c r="BY34"/>
  <c r="CA34"/>
  <c r="BW34"/>
  <c r="CE34"/>
  <c r="K34" l="1"/>
  <c r="G34"/>
  <c r="H34"/>
  <c r="I34"/>
  <c r="J34"/>
  <c r="D34"/>
  <c r="F34"/>
  <c r="E34"/>
  <c r="C34"/>
  <c r="BV36"/>
  <c r="CG36" s="1"/>
  <c r="CD35"/>
  <c r="BZ35"/>
  <c r="CF35"/>
  <c r="CB35"/>
  <c r="BX35"/>
  <c r="BY35"/>
  <c r="CC35"/>
  <c r="BW35"/>
  <c r="CE35"/>
  <c r="CA35"/>
  <c r="J35" l="1"/>
  <c r="K35"/>
  <c r="G35"/>
  <c r="H35"/>
  <c r="I35"/>
  <c r="BV37"/>
  <c r="CG37" s="1"/>
  <c r="CD36"/>
  <c r="BZ36"/>
  <c r="CF36"/>
  <c r="CB36"/>
  <c r="BX36"/>
  <c r="CC36"/>
  <c r="BY36"/>
  <c r="CE36"/>
  <c r="CA36"/>
  <c r="BW36"/>
  <c r="D35"/>
  <c r="F35"/>
  <c r="C35"/>
  <c r="E35"/>
  <c r="I36" l="1"/>
  <c r="J36"/>
  <c r="K36"/>
  <c r="G36"/>
  <c r="H36"/>
  <c r="D36"/>
  <c r="F36"/>
  <c r="C36"/>
  <c r="E36"/>
  <c r="BV38"/>
  <c r="CG38" s="1"/>
  <c r="CD37"/>
  <c r="BZ37"/>
  <c r="CF37"/>
  <c r="CB37"/>
  <c r="BX37"/>
  <c r="BY37"/>
  <c r="CC37"/>
  <c r="CE37"/>
  <c r="CA37"/>
  <c r="BW37"/>
  <c r="G37" l="1"/>
  <c r="H37"/>
  <c r="I37"/>
  <c r="J37"/>
  <c r="K37"/>
  <c r="D37"/>
  <c r="F37"/>
  <c r="C37"/>
  <c r="E37"/>
  <c r="BV39"/>
  <c r="CG39" s="1"/>
  <c r="CD38"/>
  <c r="BZ38"/>
  <c r="CF38"/>
  <c r="CB38"/>
  <c r="BX38"/>
  <c r="CC38"/>
  <c r="BY38"/>
  <c r="CA38"/>
  <c r="BW38"/>
  <c r="CE38"/>
  <c r="K38" l="1"/>
  <c r="G38"/>
  <c r="H38"/>
  <c r="I38"/>
  <c r="J38"/>
  <c r="D38"/>
  <c r="F38"/>
  <c r="C38"/>
  <c r="E38"/>
  <c r="BV40"/>
  <c r="CG40" s="1"/>
  <c r="CD39"/>
  <c r="BZ39"/>
  <c r="CF39"/>
  <c r="CB39"/>
  <c r="BX39"/>
  <c r="BY39"/>
  <c r="CC39"/>
  <c r="BW39"/>
  <c r="CE39"/>
  <c r="CA39"/>
  <c r="J39" l="1"/>
  <c r="K39"/>
  <c r="G39"/>
  <c r="H39"/>
  <c r="I39"/>
  <c r="BV41"/>
  <c r="CG41" s="1"/>
  <c r="CD40"/>
  <c r="BZ40"/>
  <c r="CF40"/>
  <c r="CB40"/>
  <c r="BX40"/>
  <c r="CC40"/>
  <c r="BY40"/>
  <c r="CE40"/>
  <c r="CA40"/>
  <c r="BW40"/>
  <c r="D39"/>
  <c r="F39"/>
  <c r="C39"/>
  <c r="E39"/>
  <c r="I40" l="1"/>
  <c r="J40"/>
  <c r="K40"/>
  <c r="G40"/>
  <c r="H40"/>
  <c r="D40"/>
  <c r="F40"/>
  <c r="C40"/>
  <c r="E40"/>
  <c r="BV42"/>
  <c r="CG42" s="1"/>
  <c r="CD41"/>
  <c r="BZ41"/>
  <c r="CF41"/>
  <c r="CB41"/>
  <c r="BX41"/>
  <c r="BY41"/>
  <c r="CC41"/>
  <c r="CE41"/>
  <c r="CA41"/>
  <c r="BW41"/>
  <c r="G41" l="1"/>
  <c r="H41"/>
  <c r="I41"/>
  <c r="J41"/>
  <c r="K41"/>
  <c r="D41"/>
  <c r="F41"/>
  <c r="C41"/>
  <c r="E41"/>
  <c r="BV43"/>
  <c r="CG43" s="1"/>
  <c r="CD42"/>
  <c r="BZ42"/>
  <c r="CF42"/>
  <c r="CB42"/>
  <c r="BX42"/>
  <c r="CC42"/>
  <c r="BY42"/>
  <c r="CA42"/>
  <c r="BW42"/>
  <c r="CE42"/>
  <c r="K42" l="1"/>
  <c r="G42"/>
  <c r="H42"/>
  <c r="I42"/>
  <c r="J42"/>
  <c r="D42"/>
  <c r="F42"/>
  <c r="C42"/>
  <c r="E42"/>
  <c r="CF43"/>
  <c r="CB43"/>
  <c r="BX43"/>
  <c r="BV44"/>
  <c r="CG44" s="1"/>
  <c r="CA43"/>
  <c r="CD43"/>
  <c r="BY43"/>
  <c r="BZ43"/>
  <c r="CE43"/>
  <c r="BW43"/>
  <c r="CC43"/>
  <c r="J43" l="1"/>
  <c r="K43"/>
  <c r="G43"/>
  <c r="H43"/>
  <c r="I43"/>
  <c r="D43"/>
  <c r="F43"/>
  <c r="C43"/>
  <c r="E43"/>
  <c r="CF44"/>
  <c r="CB44"/>
  <c r="BX44"/>
  <c r="BV45"/>
  <c r="CG45" s="1"/>
  <c r="CD44"/>
  <c r="BZ44"/>
  <c r="CC44"/>
  <c r="BY44"/>
  <c r="CA44"/>
  <c r="CE44"/>
  <c r="BW44"/>
  <c r="I44" l="1"/>
  <c r="J44"/>
  <c r="K44"/>
  <c r="G44"/>
  <c r="H44"/>
  <c r="F44"/>
  <c r="D44"/>
  <c r="C44"/>
  <c r="E44"/>
  <c r="CF45"/>
  <c r="CB45"/>
  <c r="BX45"/>
  <c r="BV46"/>
  <c r="CG46" s="1"/>
  <c r="CD45"/>
  <c r="BZ45"/>
  <c r="BY45"/>
  <c r="CC45"/>
  <c r="CE45"/>
  <c r="BW45"/>
  <c r="CA45"/>
  <c r="G45" l="1"/>
  <c r="H45"/>
  <c r="I45"/>
  <c r="J45"/>
  <c r="K45"/>
  <c r="F45"/>
  <c r="D45"/>
  <c r="C45"/>
  <c r="E45"/>
  <c r="CF46"/>
  <c r="CB46"/>
  <c r="BX46"/>
  <c r="BV47"/>
  <c r="CG47" s="1"/>
  <c r="CD46"/>
  <c r="BZ46"/>
  <c r="CC46"/>
  <c r="BY46"/>
  <c r="CA46"/>
  <c r="BW46"/>
  <c r="CE46"/>
  <c r="K46" l="1"/>
  <c r="G46"/>
  <c r="H46"/>
  <c r="I46"/>
  <c r="J46"/>
  <c r="F46"/>
  <c r="D46"/>
  <c r="C46"/>
  <c r="E46"/>
  <c r="CF47"/>
  <c r="CB47"/>
  <c r="BX47"/>
  <c r="CD47"/>
  <c r="BZ47"/>
  <c r="BY47"/>
  <c r="CC47"/>
  <c r="BW47"/>
  <c r="CE47"/>
  <c r="CA47"/>
  <c r="J47" l="1"/>
  <c r="K47"/>
  <c r="G47"/>
  <c r="H47"/>
  <c r="I47"/>
  <c r="F47"/>
  <c r="D47"/>
  <c r="C47"/>
  <c r="E47"/>
  <c r="H9" i="7" l="1"/>
  <c r="E9"/>
  <c r="I9" l="1"/>
  <c r="K9"/>
  <c r="J9"/>
  <c r="H16"/>
  <c r="E16"/>
  <c r="H13"/>
  <c r="E13"/>
  <c r="D9"/>
  <c r="F9" s="1"/>
  <c r="O9" s="1"/>
  <c r="P9"/>
  <c r="E8"/>
  <c r="H8"/>
  <c r="BV48" i="6"/>
  <c r="CG48" s="1"/>
  <c r="Q9" i="7" l="1"/>
  <c r="K13"/>
  <c r="J8"/>
  <c r="I13"/>
  <c r="J13"/>
  <c r="K16"/>
  <c r="M9"/>
  <c r="R9" s="1"/>
  <c r="K8"/>
  <c r="I8"/>
  <c r="J16"/>
  <c r="I16"/>
  <c r="H14"/>
  <c r="E14"/>
  <c r="D16"/>
  <c r="F16" s="1"/>
  <c r="O16" s="1"/>
  <c r="E15"/>
  <c r="H15"/>
  <c r="H17"/>
  <c r="E17"/>
  <c r="E12"/>
  <c r="H12"/>
  <c r="D13"/>
  <c r="F13" s="1"/>
  <c r="O13" s="1"/>
  <c r="E10"/>
  <c r="H10"/>
  <c r="E11"/>
  <c r="H11"/>
  <c r="D8"/>
  <c r="F8" s="1"/>
  <c r="O8" s="1"/>
  <c r="P8"/>
  <c r="H7"/>
  <c r="E7"/>
  <c r="G48" i="6"/>
  <c r="J48"/>
  <c r="H48"/>
  <c r="H6" i="7" s="1"/>
  <c r="I48" i="6"/>
  <c r="K48"/>
  <c r="CD48"/>
  <c r="BZ48"/>
  <c r="CE48"/>
  <c r="CA48"/>
  <c r="BW48"/>
  <c r="CB48"/>
  <c r="CF48"/>
  <c r="BX48"/>
  <c r="CC48"/>
  <c r="BY48"/>
  <c r="BV49"/>
  <c r="CG49" s="1"/>
  <c r="P13" i="7" l="1"/>
  <c r="Q13" s="1"/>
  <c r="P16"/>
  <c r="Q8"/>
  <c r="M13"/>
  <c r="R13" s="1"/>
  <c r="M16"/>
  <c r="R16" s="1"/>
  <c r="Q16"/>
  <c r="K7"/>
  <c r="J10"/>
  <c r="K12"/>
  <c r="J17"/>
  <c r="I15"/>
  <c r="I14"/>
  <c r="K14"/>
  <c r="M8"/>
  <c r="R8" s="1"/>
  <c r="J7"/>
  <c r="K11"/>
  <c r="J14"/>
  <c r="E6"/>
  <c r="E18" s="1"/>
  <c r="I7"/>
  <c r="M7" s="1"/>
  <c r="I11"/>
  <c r="K17"/>
  <c r="J15"/>
  <c r="J11"/>
  <c r="I10"/>
  <c r="K10"/>
  <c r="J12"/>
  <c r="I12"/>
  <c r="I17"/>
  <c r="K15"/>
  <c r="D17"/>
  <c r="F17" s="1"/>
  <c r="O17" s="1"/>
  <c r="D15"/>
  <c r="F15" s="1"/>
  <c r="O15" s="1"/>
  <c r="D14"/>
  <c r="F14" s="1"/>
  <c r="O14" s="1"/>
  <c r="P14"/>
  <c r="D11"/>
  <c r="F11" s="1"/>
  <c r="O11" s="1"/>
  <c r="D10"/>
  <c r="F10" s="1"/>
  <c r="O10" s="1"/>
  <c r="D12"/>
  <c r="F12" s="1"/>
  <c r="O12" s="1"/>
  <c r="D7"/>
  <c r="F7" s="1"/>
  <c r="O7" s="1"/>
  <c r="J49" i="6"/>
  <c r="J6" i="7"/>
  <c r="K49" i="6"/>
  <c r="K6" i="7"/>
  <c r="H18"/>
  <c r="G50" i="6"/>
  <c r="I49"/>
  <c r="I6" i="7"/>
  <c r="H49" i="6"/>
  <c r="CE49"/>
  <c r="CA49"/>
  <c r="BW49"/>
  <c r="CF49"/>
  <c r="CB49"/>
  <c r="BX49"/>
  <c r="BV50"/>
  <c r="CG50" s="1"/>
  <c r="BY49"/>
  <c r="CC49"/>
  <c r="BZ49"/>
  <c r="CD49"/>
  <c r="J18" i="7" l="1"/>
  <c r="K18"/>
  <c r="P12"/>
  <c r="P11"/>
  <c r="Q11" s="1"/>
  <c r="P15"/>
  <c r="Q15" s="1"/>
  <c r="P7"/>
  <c r="Q7" s="1"/>
  <c r="P10"/>
  <c r="Q10" s="1"/>
  <c r="P17"/>
  <c r="Q17" s="1"/>
  <c r="M17"/>
  <c r="R17" s="1"/>
  <c r="R7"/>
  <c r="Q14"/>
  <c r="M12"/>
  <c r="R12" s="1"/>
  <c r="D6"/>
  <c r="D18" s="1"/>
  <c r="F18" s="1"/>
  <c r="M10"/>
  <c r="R10" s="1"/>
  <c r="M15"/>
  <c r="R15" s="1"/>
  <c r="M11"/>
  <c r="R11" s="1"/>
  <c r="Q12"/>
  <c r="M14"/>
  <c r="R14" s="1"/>
  <c r="I18"/>
  <c r="M18" s="1"/>
  <c r="M6"/>
  <c r="J50" i="6"/>
  <c r="CF50"/>
  <c r="CB50"/>
  <c r="BX50"/>
  <c r="BV51"/>
  <c r="CG51" s="1"/>
  <c r="CC50"/>
  <c r="BY50"/>
  <c r="CD50"/>
  <c r="BZ50"/>
  <c r="BW50"/>
  <c r="CE50"/>
  <c r="CA50"/>
  <c r="R6" i="7" l="1"/>
  <c r="R18"/>
  <c r="F6"/>
  <c r="O6" s="1"/>
  <c r="O18" s="1"/>
  <c r="P6"/>
  <c r="P18" s="1"/>
  <c r="BV52" i="6"/>
  <c r="CG52" s="1"/>
  <c r="CC51"/>
  <c r="BY51"/>
  <c r="CD51"/>
  <c r="BZ51"/>
  <c r="CA51"/>
  <c r="CE51"/>
  <c r="BW51"/>
  <c r="CB51"/>
  <c r="BX51"/>
  <c r="CF51"/>
  <c r="Q6" i="7" l="1"/>
  <c r="Q18"/>
  <c r="CD52" i="6"/>
  <c r="BZ52"/>
  <c r="CE52"/>
  <c r="CA52"/>
  <c r="BW52"/>
  <c r="CF52"/>
  <c r="BX52"/>
  <c r="CB52"/>
  <c r="BV53"/>
  <c r="CG53" s="1"/>
  <c r="BY52"/>
  <c r="CC52"/>
  <c r="CE53" l="1"/>
  <c r="CA53"/>
  <c r="BW53"/>
  <c r="CF53"/>
  <c r="CB53"/>
  <c r="BX53"/>
  <c r="CC53"/>
  <c r="BV54"/>
  <c r="CG54" s="1"/>
  <c r="BY53"/>
  <c r="CD53"/>
  <c r="BZ53"/>
  <c r="CF54" l="1"/>
  <c r="CB54"/>
  <c r="BX54"/>
  <c r="BV55"/>
  <c r="CG55" s="1"/>
  <c r="CC54"/>
  <c r="BY54"/>
  <c r="BZ54"/>
  <c r="CD54"/>
  <c r="CA54"/>
  <c r="BW54"/>
  <c r="CE54"/>
  <c r="BV56" l="1"/>
  <c r="CG56" s="1"/>
  <c r="CC55"/>
  <c r="BY55"/>
  <c r="CD55"/>
  <c r="BZ55"/>
  <c r="CE55"/>
  <c r="BW55"/>
  <c r="CA55"/>
  <c r="CF55"/>
  <c r="BX55"/>
  <c r="CB55"/>
  <c r="CD56" l="1"/>
  <c r="BZ56"/>
  <c r="CE56"/>
  <c r="CA56"/>
  <c r="BW56"/>
  <c r="CB56"/>
  <c r="CF56"/>
  <c r="BX56"/>
  <c r="CC56"/>
  <c r="BV57"/>
  <c r="CG57" s="1"/>
  <c r="BY56"/>
  <c r="CE57" l="1"/>
  <c r="CA57"/>
  <c r="BW57"/>
  <c r="CF57"/>
  <c r="CB57"/>
  <c r="BX57"/>
  <c r="BV58"/>
  <c r="CG58" s="1"/>
  <c r="BY57"/>
  <c r="CC57"/>
  <c r="BZ57"/>
  <c r="CD57"/>
  <c r="CF58" l="1"/>
  <c r="CB58"/>
  <c r="BX58"/>
  <c r="CC58"/>
  <c r="BY58"/>
  <c r="CD58"/>
  <c r="BZ58"/>
  <c r="CE58"/>
  <c r="BV59"/>
  <c r="CG59" s="1"/>
  <c r="BW58"/>
  <c r="CA58"/>
  <c r="CF59" l="1"/>
  <c r="CB59"/>
  <c r="BX59"/>
  <c r="CC59"/>
  <c r="BY59"/>
  <c r="CE59"/>
  <c r="BW59"/>
  <c r="CA59"/>
  <c r="CD59"/>
  <c r="BZ59"/>
</calcChain>
</file>

<file path=xl/sharedStrings.xml><?xml version="1.0" encoding="utf-8"?>
<sst xmlns="http://schemas.openxmlformats.org/spreadsheetml/2006/main" count="609" uniqueCount="79">
  <si>
    <t xml:space="preserve">5. Sınıf / B Şubesi </t>
  </si>
  <si>
    <t>……/.…../……….</t>
  </si>
  <si>
    <t>Sıra No</t>
  </si>
  <si>
    <t xml:space="preserve">Adı </t>
  </si>
  <si>
    <t>Soyadı</t>
  </si>
  <si>
    <t>Türkçe</t>
  </si>
  <si>
    <t>Matematik</t>
  </si>
  <si>
    <t>Fen Ve Teknoloji</t>
  </si>
  <si>
    <t>Sosyal Bilgiler</t>
  </si>
  <si>
    <t>Yabancı Dil</t>
  </si>
  <si>
    <t>Din Kültürü Ve Ahlak Bilgisi</t>
  </si>
  <si>
    <t>Görsel Sanatlar</t>
  </si>
  <si>
    <t>Müzik</t>
  </si>
  <si>
    <t>Beden Eğitimi</t>
  </si>
  <si>
    <t>Serkan BULAT</t>
  </si>
  <si>
    <t>Eyüp SÜLÜK</t>
  </si>
  <si>
    <t>Fatma Aşkar KEÇECİ</t>
  </si>
  <si>
    <t>Çağdaş AYBER</t>
  </si>
  <si>
    <t>Umut GÜNDÜZ</t>
  </si>
  <si>
    <t>Kerem KIRMIZIGÜL</t>
  </si>
  <si>
    <t>Deniz BAHÇE</t>
  </si>
  <si>
    <t>Aliye Seher KARAKÖSE</t>
  </si>
  <si>
    <t>Mustafa AKAR</t>
  </si>
  <si>
    <t>Teknoloji Ve Tasarım</t>
  </si>
  <si>
    <t>T.C. İnkılap Tarihi Ve Atatürkçülük</t>
  </si>
  <si>
    <t xml:space="preserve">Vatandaşlık Ve Demokrasi Eğitimi </t>
  </si>
  <si>
    <t>1. Sınıf / A Şubesi</t>
  </si>
  <si>
    <t>1. Sınıf / B Şubesi</t>
  </si>
  <si>
    <t>………………………………….</t>
  </si>
  <si>
    <t>Okul No</t>
  </si>
  <si>
    <t>Adı</t>
  </si>
  <si>
    <t>S.No</t>
  </si>
  <si>
    <t>Sınıfı/Şubesi</t>
  </si>
  <si>
    <t>Öğrenci No</t>
  </si>
  <si>
    <t>Cinsiyeti</t>
  </si>
  <si>
    <t>1. Sınıf / C Şubesi</t>
  </si>
  <si>
    <t>1. Sınıf / D Şubesi</t>
  </si>
  <si>
    <t>1. Sınıf / E Şubesi</t>
  </si>
  <si>
    <t>1. Sınıf / F Şubesi</t>
  </si>
  <si>
    <t>1. Sınıf / G Şubesi</t>
  </si>
  <si>
    <t>1. Sınıf / H Şubesi</t>
  </si>
  <si>
    <t>1. Sınıf / K Şubesi</t>
  </si>
  <si>
    <t>1. Sınıf / L Şubesi</t>
  </si>
  <si>
    <t>1. Sınıf / M Şubesi</t>
  </si>
  <si>
    <t>1. Sınıf / N Şubesi</t>
  </si>
  <si>
    <t>KABUL EDİLEBİLİR</t>
  </si>
  <si>
    <t>İYİ</t>
  </si>
  <si>
    <t>ÇOK İYİ</t>
  </si>
  <si>
    <t xml:space="preserve">ZAYIF </t>
  </si>
  <si>
    <t>"1.Sınıflar" Okuma Takip Çizelgesi</t>
  </si>
  <si>
    <t>SONUÇ</t>
  </si>
  <si>
    <t>X</t>
  </si>
  <si>
    <t>TARAMA YAPILMADI</t>
  </si>
  <si>
    <t>TARAMA SONUÇLARI</t>
  </si>
  <si>
    <t>TARAMA PUANLARI</t>
  </si>
  <si>
    <t>ÖĞRENCİ SAYISI/PUAN</t>
  </si>
  <si>
    <t>SINIF ORTALAMASI</t>
  </si>
  <si>
    <t>DEĞERLENDİRME DIŞI</t>
  </si>
  <si>
    <t>TOPLAM</t>
  </si>
  <si>
    <t>Hedef</t>
  </si>
  <si>
    <t>Toplam Puan</t>
  </si>
  <si>
    <t>Başarı Puanı</t>
  </si>
  <si>
    <t>Okumaya Geçme Oranı</t>
  </si>
  <si>
    <t>Sınıf Mevcudu</t>
  </si>
  <si>
    <t>Taranan Öğrenci Sayısı</t>
  </si>
  <si>
    <t>Değerlendirme Dışı</t>
  </si>
  <si>
    <t>Taranacak Öğrenci Sayısı</t>
  </si>
  <si>
    <t>Okumaya Geçenler</t>
  </si>
  <si>
    <t>Zayıf</t>
  </si>
  <si>
    <t>Orta</t>
  </si>
  <si>
    <t>İyi</t>
  </si>
  <si>
    <t>Çok İyi</t>
  </si>
  <si>
    <t>TARİH</t>
  </si>
  <si>
    <t>T.C.
ŞIRNAK VALİLİĞİ
Cizre ……... İlkokulu Müdürlüğü</t>
  </si>
  <si>
    <t>Cizre ………..  İlkokulu Müdürlüğü</t>
  </si>
  <si>
    <t>T.C                                                                                                                                                                                                                                                                                                            ULUDERE KAYMAKAMLIĞI                                                                                                                                                                                                                                                                    Uludere İlçe Milli Eğitim Müdürlüğü</t>
  </si>
  <si>
    <t>1.Sınıflar" Okuma Takip Çizelgesi</t>
  </si>
  <si>
    <t>Uludere Gülyazı Şehit Er Mehmet Ali Kültür İlkokulu Müdürlüğü</t>
  </si>
  <si>
    <t>Uludere Gülyazı Şehit Er Mehmet Ali Kültür
İlkokulu Müdürlüğü</t>
  </si>
</sst>
</file>

<file path=xl/styles.xml><?xml version="1.0" encoding="utf-8"?>
<styleSheet xmlns="http://schemas.openxmlformats.org/spreadsheetml/2006/main">
  <numFmts count="31">
    <numFmt numFmtId="164" formatCode="_-* #,##0\ &quot;TL&quot;_-;\-* #,##0\ &quot;TL&quot;_-;_-* &quot;-&quot;\ &quot;TL&quot;_-;_-@_-"/>
    <numFmt numFmtId="165" formatCode="_-* #,##0\ _T_L_-;\-* #,##0\ _T_L_-;_-* &quot;-&quot;\ _T_L_-;_-@_-"/>
    <numFmt numFmtId="166" formatCode="_-* #,##0.00\ &quot;TL&quot;_-;\-* #,##0.00\ &quot;TL&quot;_-;_-* &quot;-&quot;??\ &quot;TL&quot;_-;_-@_-"/>
    <numFmt numFmtId="167" formatCode="_-* #,##0.00\ _T_L_-;\-* #,##0.00\ _T_L_-;_-* &quot;-&quot;??\ _T_L_-;_-@_-"/>
    <numFmt numFmtId="168" formatCode="yyyy/mm/dd"/>
    <numFmt numFmtId="169" formatCode="&quot;No :&quot;\ 00.0"/>
    <numFmt numFmtId="170" formatCode="\-\ 00\+000.00"/>
    <numFmt numFmtId="171" formatCode="dd:hh:mm"/>
    <numFmt numFmtId="172" formatCode="ddd* dd/mm/yyyy"/>
    <numFmt numFmtId="173" formatCode="dddd* dd/mm/yyyy"/>
    <numFmt numFmtId="174" formatCode="0.00000000"/>
    <numFmt numFmtId="175" formatCode="_-* #,##0.00\ [$€-1]_-;\-* #,##0.00\ [$€-1]_-;_-* &quot;-&quot;??\ [$€-1]_-"/>
    <numFmt numFmtId="176" formatCode="0&quot; ' den &quot;"/>
    <numFmt numFmtId="177" formatCode="&quot;( Yeşil Defter Sayfa No : &quot;0&quot; )&quot;"/>
    <numFmt numFmtId="178" formatCode="0000&quot;.&quot;00&quot;.&quot;00000"/>
    <numFmt numFmtId="179" formatCode="&quot;( Yeşil Defter Sayfa No : &quot;0"/>
    <numFmt numFmtId="180" formatCode="000000&quot; &quot;00000"/>
    <numFmt numFmtId="181" formatCode="[&lt;=9999]0000;General"/>
    <numFmt numFmtId="182" formatCode="[&lt;=9999]&quot;N-&quot;0000;General"/>
    <numFmt numFmtId="183" formatCode=";;;"/>
    <numFmt numFmtId="184" formatCode=";;"/>
    <numFmt numFmtId="185" formatCode="[&lt;=99999999]##_ ##_ ##_ ##;\(\+##\)_ ##_ ##_ ##_ ##"/>
    <numFmt numFmtId="186" formatCode="[h]:mm"/>
    <numFmt numFmtId="187" formatCode="[hh]:mm"/>
    <numFmt numFmtId="188" formatCode="00"/>
    <numFmt numFmtId="189" formatCode="000"/>
    <numFmt numFmtId="190" formatCode="#,##0,"/>
    <numFmt numFmtId="191" formatCode="[Blue]#,##0.00;[Red]\-#,##0.00;0.00"/>
    <numFmt numFmtId="192" formatCode="&quot;kr&quot;* #,##0,;&quot;kr&quot;* \-#,##0,"/>
    <numFmt numFmtId="193" formatCode="[Blue]&quot;kr&quot;* #,##0.00;[Red]&quot;kr&quot;* \-#,##0.00;0.00"/>
    <numFmt numFmtId="194" formatCode="_(* #,##0.00\ &quot;TL&quot;_);_(* \(#,##0.00\ &quot;TL&quot;\);_(* &quot;-&quot;??\ &quot;TL&quot;_);_(@_)"/>
  </numFmts>
  <fonts count="43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charset val="1"/>
    </font>
    <font>
      <b/>
      <sz val="10"/>
      <color theme="0"/>
      <name val="Palatino Linotype"/>
      <family val="1"/>
      <charset val="162"/>
    </font>
    <font>
      <b/>
      <sz val="10"/>
      <color theme="1"/>
      <name val="Palatino Linotype"/>
      <family val="1"/>
      <charset val="162"/>
    </font>
    <font>
      <b/>
      <sz val="10"/>
      <name val="Palatino Linotype"/>
      <family val="1"/>
      <charset val="162"/>
    </font>
    <font>
      <b/>
      <sz val="10"/>
      <color rgb="FFFF0000"/>
      <name val="Palatino Linotype"/>
      <family val="1"/>
      <charset val="162"/>
    </font>
    <font>
      <sz val="10"/>
      <color theme="1"/>
      <name val="Palatino Linotype"/>
      <family val="1"/>
      <charset val="162"/>
    </font>
    <font>
      <sz val="10"/>
      <name val="Palatino Linotype"/>
      <family val="1"/>
      <charset val="162"/>
    </font>
    <font>
      <sz val="10"/>
      <color theme="0"/>
      <name val="Palatino Linotype"/>
      <family val="1"/>
      <charset val="162"/>
    </font>
    <font>
      <sz val="10"/>
      <color rgb="FFFF0000"/>
      <name val="Palatino Linotype"/>
      <family val="1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Times New Roman Tur"/>
      <charset val="162"/>
    </font>
    <font>
      <u/>
      <sz val="10"/>
      <color theme="10"/>
      <name val="Arial"/>
      <family val="2"/>
      <charset val="162"/>
    </font>
    <font>
      <u/>
      <sz val="10"/>
      <color indexed="12"/>
      <name val="Arial Tur"/>
      <charset val="162"/>
    </font>
    <font>
      <u/>
      <sz val="8.8000000000000007"/>
      <color theme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  <charset val="162"/>
    </font>
    <font>
      <sz val="11"/>
      <name val="Palatino Linotype"/>
      <family val="1"/>
      <charset val="162"/>
    </font>
    <font>
      <sz val="11"/>
      <color theme="0"/>
      <name val="Palatino Linotype"/>
      <family val="1"/>
      <charset val="162"/>
    </font>
    <font>
      <b/>
      <sz val="12"/>
      <color theme="1"/>
      <name val="Palatino Linotype"/>
      <family val="1"/>
      <charset val="162"/>
    </font>
    <font>
      <sz val="11"/>
      <color rgb="FFFF0000"/>
      <name val="Palatino Linotype"/>
      <family val="1"/>
      <charset val="162"/>
    </font>
    <font>
      <b/>
      <sz val="8"/>
      <name val="Palatino Linotype"/>
      <family val="1"/>
      <charset val="162"/>
    </font>
    <font>
      <sz val="8"/>
      <color theme="1"/>
      <name val="Palatino Linotype"/>
      <family val="1"/>
      <charset val="162"/>
    </font>
    <font>
      <b/>
      <sz val="8"/>
      <color theme="1"/>
      <name val="Arial Narrow"/>
      <family val="2"/>
      <charset val="162"/>
    </font>
    <font>
      <b/>
      <sz val="18"/>
      <color theme="1"/>
      <name val="Palatino Linotype"/>
      <family val="1"/>
      <charset val="162"/>
    </font>
    <font>
      <b/>
      <sz val="10"/>
      <color indexed="8"/>
      <name val="Palatino Linotype"/>
      <charset val="1"/>
    </font>
    <font>
      <sz val="9"/>
      <color indexed="8"/>
      <name val="ARIAL"/>
      <charset val="1"/>
    </font>
    <font>
      <sz val="9"/>
      <color indexed="8"/>
      <name val="Palatino Linotype"/>
      <charset val="1"/>
    </font>
    <font>
      <sz val="9"/>
      <color indexed="8"/>
      <name val="Palatino Linotype"/>
      <family val="1"/>
      <charset val="162"/>
    </font>
    <font>
      <b/>
      <sz val="7"/>
      <color indexed="8"/>
      <name val="Palatino Linotype"/>
      <family val="1"/>
      <charset val="162"/>
    </font>
    <font>
      <b/>
      <sz val="11"/>
      <color indexed="8"/>
      <name val="ARIAL"/>
      <charset val="162"/>
    </font>
    <font>
      <sz val="11"/>
      <color theme="0"/>
      <name val="Calibri"/>
      <family val="2"/>
      <charset val="162"/>
      <scheme val="minor"/>
    </font>
    <font>
      <b/>
      <sz val="11"/>
      <name val="Palatino Linotype"/>
      <family val="1"/>
      <charset val="162"/>
    </font>
    <font>
      <b/>
      <sz val="16"/>
      <name val="Palatino Linotype"/>
      <family val="1"/>
      <charset val="162"/>
    </font>
    <font>
      <b/>
      <sz val="16"/>
      <color theme="1"/>
      <name val="Palatino Linotype"/>
      <family val="1"/>
      <charset val="162"/>
    </font>
    <font>
      <b/>
      <sz val="12"/>
      <name val="Palatino Linotype"/>
      <family val="1"/>
      <charset val="162"/>
    </font>
    <font>
      <sz val="12"/>
      <color theme="1"/>
      <name val="Palatino Linotype"/>
      <family val="1"/>
      <charset val="162"/>
    </font>
    <font>
      <sz val="12"/>
      <name val="Palatino Linotype"/>
      <family val="1"/>
      <charset val="162"/>
    </font>
    <font>
      <sz val="12"/>
      <color indexed="8"/>
      <name val="Palatino Linotype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0">
    <xf numFmtId="0" fontId="0" fillId="0" borderId="0"/>
    <xf numFmtId="0" fontId="2" fillId="0" borderId="0">
      <alignment vertical="top"/>
    </xf>
    <xf numFmtId="168" fontId="12" fillId="0" borderId="0" applyFont="0" applyFill="0" applyBorder="0" applyAlignment="0" applyProtection="0"/>
    <xf numFmtId="3" fontId="13" fillId="0" borderId="4" applyFill="0" applyBorder="0" applyAlignment="0"/>
    <xf numFmtId="169" fontId="12" fillId="0" borderId="0">
      <protection locked="0"/>
    </xf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12" fillId="0" borderId="0">
      <protection locked="0"/>
    </xf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12" fillId="0" borderId="0">
      <protection locked="0"/>
    </xf>
    <xf numFmtId="14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76" fontId="12" fillId="0" borderId="0">
      <protection locked="0"/>
    </xf>
    <xf numFmtId="177" fontId="12" fillId="0" borderId="0">
      <protection locked="0"/>
    </xf>
    <xf numFmtId="177" fontId="12" fillId="0" borderId="0">
      <protection locked="0"/>
    </xf>
    <xf numFmtId="0" fontId="12" fillId="0" borderId="0" applyNumberFormat="0" applyFont="0" applyFill="0" applyBorder="0" applyProtection="0"/>
    <xf numFmtId="0" fontId="12" fillId="0" borderId="0" applyNumberFormat="0" applyFont="0" applyFill="0" applyBorder="0" applyProtection="0"/>
    <xf numFmtId="0" fontId="12" fillId="0" borderId="0" applyNumberFormat="0" applyFont="0" applyFill="0" applyBorder="0" applyProtection="0">
      <alignment vertical="top"/>
    </xf>
    <xf numFmtId="20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" fillId="0" borderId="0"/>
    <xf numFmtId="0" fontId="11" fillId="0" borderId="0">
      <alignment horizontal="center" vertical="center"/>
    </xf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9" fillId="0" borderId="0"/>
    <xf numFmtId="0" fontId="2" fillId="0" borderId="0">
      <alignment vertical="top"/>
    </xf>
    <xf numFmtId="0" fontId="12" fillId="0" borderId="0"/>
    <xf numFmtId="179" fontId="12" fillId="0" borderId="0">
      <protection locked="0"/>
    </xf>
    <xf numFmtId="18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77" fontId="12" fillId="0" borderId="5">
      <protection locked="0"/>
    </xf>
    <xf numFmtId="189" fontId="12" fillId="0" borderId="0" applyFont="0" applyFill="0" applyBorder="0" applyAlignment="0" applyProtection="0"/>
    <xf numFmtId="190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192" fontId="12" fillId="0" borderId="0" applyFont="0" applyFill="0" applyBorder="0" applyAlignment="0" applyProtection="0"/>
    <xf numFmtId="19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94" fontId="12" fillId="0" borderId="0" applyFont="0" applyFill="0" applyBorder="0" applyAlignment="0" applyProtection="0"/>
  </cellStyleXfs>
  <cellXfs count="159">
    <xf numFmtId="0" fontId="0" fillId="0" borderId="0" xfId="0"/>
    <xf numFmtId="0" fontId="4" fillId="0" borderId="0" xfId="0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8" fillId="0" borderId="0" xfId="0" applyFont="1" applyBorder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9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left" vertical="center" textRotation="90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20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21" fillId="0" borderId="0" xfId="0" applyFont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1" fontId="5" fillId="0" borderId="0" xfId="0" applyNumberFormat="1" applyFont="1" applyBorder="1" applyAlignment="1" applyProtection="1">
      <alignment horizontal="center" vertical="center"/>
      <protection hidden="1"/>
    </xf>
    <xf numFmtId="2" fontId="8" fillId="0" borderId="0" xfId="0" applyNumberFormat="1" applyFont="1" applyAlignment="1" applyProtection="1">
      <alignment horizontal="left"/>
      <protection hidden="1"/>
    </xf>
    <xf numFmtId="0" fontId="26" fillId="0" borderId="0" xfId="0" applyFont="1" applyBorder="1" applyAlignment="1" applyProtection="1">
      <alignment horizontal="center" textRotation="90" wrapText="1"/>
      <protection hidden="1"/>
    </xf>
    <xf numFmtId="0" fontId="7" fillId="2" borderId="2" xfId="0" applyFont="1" applyFill="1" applyBorder="1" applyAlignment="1" applyProtection="1">
      <alignment vertical="center" wrapText="1"/>
      <protection hidden="1"/>
    </xf>
    <xf numFmtId="0" fontId="7" fillId="0" borderId="2" xfId="0" applyFont="1" applyBorder="1" applyAlignment="1" applyProtection="1">
      <alignment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23" fillId="0" borderId="0" xfId="0" applyFont="1" applyBorder="1" applyAlignment="1" applyProtection="1">
      <alignment horizontal="left" vertical="center" wrapText="1"/>
      <protection hidden="1"/>
    </xf>
    <xf numFmtId="0" fontId="23" fillId="0" borderId="0" xfId="0" applyFont="1" applyBorder="1" applyAlignment="1" applyProtection="1">
      <alignment vertical="center" wrapText="1"/>
      <protection hidden="1"/>
    </xf>
    <xf numFmtId="0" fontId="28" fillId="0" borderId="0" xfId="0" applyFont="1" applyBorder="1" applyAlignment="1" applyProtection="1">
      <alignment vertical="center" wrapText="1"/>
      <protection hidden="1"/>
    </xf>
    <xf numFmtId="0" fontId="28" fillId="0" borderId="0" xfId="0" applyFont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vertical="top"/>
      <protection hidden="1"/>
    </xf>
    <xf numFmtId="0" fontId="4" fillId="0" borderId="0" xfId="0" applyFont="1" applyBorder="1" applyAlignment="1" applyProtection="1">
      <alignment vertical="center" wrapText="1"/>
      <protection hidden="1"/>
    </xf>
    <xf numFmtId="2" fontId="8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protection hidden="1"/>
    </xf>
    <xf numFmtId="0" fontId="7" fillId="0" borderId="0" xfId="0" applyFont="1" applyBorder="1" applyAlignment="1" applyProtection="1">
      <protection hidden="1"/>
    </xf>
    <xf numFmtId="2" fontId="8" fillId="0" borderId="0" xfId="0" applyNumberFormat="1" applyFont="1" applyBorder="1" applyAlignment="1" applyProtection="1"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20" fillId="0" borderId="0" xfId="0" applyFont="1" applyBorder="1" applyProtection="1">
      <protection hidden="1"/>
    </xf>
    <xf numFmtId="0" fontId="28" fillId="0" borderId="0" xfId="0" applyFont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8" fillId="0" borderId="2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protection hidden="1"/>
    </xf>
    <xf numFmtId="0" fontId="21" fillId="0" borderId="0" xfId="0" applyFont="1" applyFill="1"/>
    <xf numFmtId="1" fontId="21" fillId="0" borderId="2" xfId="0" applyNumberFormat="1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</xf>
    <xf numFmtId="1" fontId="21" fillId="0" borderId="2" xfId="0" applyNumberFormat="1" applyFont="1" applyFill="1" applyBorder="1" applyAlignment="1" applyProtection="1">
      <alignment horizontal="center" vertical="center" wrapText="1"/>
    </xf>
    <xf numFmtId="9" fontId="21" fillId="0" borderId="2" xfId="0" applyNumberFormat="1" applyFont="1" applyFill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Protection="1">
      <protection hidden="1"/>
    </xf>
    <xf numFmtId="0" fontId="36" fillId="0" borderId="2" xfId="0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 applyProtection="1">
      <alignment horizontal="center" vertical="center"/>
    </xf>
    <xf numFmtId="0" fontId="36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25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35" fillId="0" borderId="0" xfId="0" applyFont="1" applyAlignment="1" applyProtection="1">
      <alignment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2" fillId="0" borderId="0" xfId="1" applyAlignment="1" applyProtection="1">
      <alignment horizontal="center" vertical="top"/>
      <protection hidden="1"/>
    </xf>
    <xf numFmtId="0" fontId="2" fillId="0" borderId="0" xfId="1" applyProtection="1">
      <alignment vertical="top"/>
      <protection hidden="1"/>
    </xf>
    <xf numFmtId="14" fontId="34" fillId="7" borderId="2" xfId="1" applyNumberFormat="1" applyFont="1" applyFill="1" applyBorder="1" applyAlignment="1" applyProtection="1">
      <alignment horizontal="center" vertical="center"/>
      <protection hidden="1"/>
    </xf>
    <xf numFmtId="0" fontId="2" fillId="0" borderId="2" xfId="1" applyBorder="1" applyProtection="1">
      <alignment vertical="top"/>
      <protection hidden="1"/>
    </xf>
    <xf numFmtId="1" fontId="30" fillId="0" borderId="0" xfId="0" applyNumberFormat="1" applyFont="1" applyBorder="1" applyAlignment="1" applyProtection="1">
      <alignment vertical="center"/>
      <protection hidden="1"/>
    </xf>
    <xf numFmtId="1" fontId="30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left" vertical="center" wrapText="1"/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27" fillId="3" borderId="2" xfId="0" applyFont="1" applyFill="1" applyBorder="1" applyAlignment="1" applyProtection="1">
      <alignment horizontal="center" vertical="center" wrapText="1"/>
      <protection locked="0"/>
    </xf>
    <xf numFmtId="0" fontId="27" fillId="4" borderId="2" xfId="0" applyFont="1" applyFill="1" applyBorder="1" applyAlignment="1" applyProtection="1">
      <alignment horizontal="center" vertical="center" wrapText="1"/>
      <protection locked="0"/>
    </xf>
    <xf numFmtId="0" fontId="27" fillId="5" borderId="2" xfId="0" applyFont="1" applyFill="1" applyBorder="1" applyAlignment="1" applyProtection="1">
      <alignment horizontal="center" vertical="center" wrapText="1"/>
      <protection locked="0"/>
    </xf>
    <xf numFmtId="0" fontId="27" fillId="6" borderId="2" xfId="0" applyFont="1" applyFill="1" applyBorder="1" applyAlignment="1" applyProtection="1">
      <alignment horizontal="center" vertical="center" wrapText="1"/>
      <protection locked="0"/>
    </xf>
    <xf numFmtId="1" fontId="3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" fontId="31" fillId="0" borderId="2" xfId="0" applyNumberFormat="1" applyFont="1" applyBorder="1" applyAlignment="1" applyProtection="1">
      <alignment vertical="center"/>
      <protection locked="0"/>
    </xf>
    <xf numFmtId="0" fontId="31" fillId="0" borderId="2" xfId="0" applyFont="1" applyBorder="1" applyAlignment="1" applyProtection="1">
      <alignment vertical="center"/>
      <protection locked="0"/>
    </xf>
    <xf numFmtId="0" fontId="32" fillId="0" borderId="2" xfId="0" applyFont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left" vertical="center" wrapText="1"/>
      <protection locked="0"/>
    </xf>
    <xf numFmtId="0" fontId="23" fillId="0" borderId="2" xfId="0" applyFont="1" applyBorder="1" applyAlignment="1" applyProtection="1">
      <alignment horizontal="center" vertical="center"/>
      <protection hidden="1"/>
    </xf>
    <xf numFmtId="0" fontId="23" fillId="0" borderId="6" xfId="0" applyFont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horizontal="left" vertical="center"/>
      <protection hidden="1"/>
    </xf>
    <xf numFmtId="0" fontId="39" fillId="0" borderId="2" xfId="0" applyFont="1" applyFill="1" applyBorder="1" applyAlignment="1" applyProtection="1">
      <alignment horizontal="center" vertical="center"/>
      <protection hidden="1"/>
    </xf>
    <xf numFmtId="0" fontId="23" fillId="3" borderId="2" xfId="0" applyFont="1" applyFill="1" applyBorder="1" applyAlignment="1" applyProtection="1">
      <alignment horizontal="center" vertical="center" wrapText="1"/>
      <protection hidden="1"/>
    </xf>
    <xf numFmtId="0" fontId="23" fillId="4" borderId="2" xfId="0" applyFont="1" applyFill="1" applyBorder="1" applyAlignment="1" applyProtection="1">
      <alignment horizontal="center" vertical="center" wrapText="1"/>
      <protection hidden="1"/>
    </xf>
    <xf numFmtId="0" fontId="23" fillId="5" borderId="2" xfId="0" applyFont="1" applyFill="1" applyBorder="1" applyAlignment="1" applyProtection="1">
      <alignment horizontal="center" vertical="center" wrapText="1"/>
      <protection hidden="1"/>
    </xf>
    <xf numFmtId="0" fontId="23" fillId="6" borderId="2" xfId="0" applyFont="1" applyFill="1" applyBorder="1" applyAlignment="1" applyProtection="1">
      <alignment horizontal="center" vertical="center" wrapText="1"/>
      <protection hidden="1"/>
    </xf>
    <xf numFmtId="0" fontId="23" fillId="0" borderId="8" xfId="0" applyFont="1" applyBorder="1" applyAlignment="1" applyProtection="1">
      <alignment horizontal="center" vertical="center"/>
      <protection hidden="1"/>
    </xf>
    <xf numFmtId="0" fontId="40" fillId="0" borderId="8" xfId="0" applyFont="1" applyBorder="1" applyAlignment="1" applyProtection="1">
      <alignment horizontal="center" vertical="center"/>
      <protection hidden="1"/>
    </xf>
    <xf numFmtId="0" fontId="40" fillId="0" borderId="2" xfId="0" applyFont="1" applyBorder="1" applyAlignment="1" applyProtection="1">
      <alignment horizontal="left" vertical="center"/>
      <protection hidden="1"/>
    </xf>
    <xf numFmtId="0" fontId="41" fillId="0" borderId="2" xfId="0" applyFont="1" applyFill="1" applyBorder="1" applyAlignment="1" applyProtection="1">
      <alignment vertical="center"/>
      <protection hidden="1"/>
    </xf>
    <xf numFmtId="0" fontId="42" fillId="0" borderId="2" xfId="0" applyFont="1" applyBorder="1" applyAlignment="1">
      <alignment horizontal="center" vertical="center"/>
    </xf>
    <xf numFmtId="0" fontId="40" fillId="0" borderId="2" xfId="0" applyFont="1" applyBorder="1" applyAlignment="1" applyProtection="1">
      <alignment horizontal="center" vertical="center"/>
      <protection hidden="1"/>
    </xf>
    <xf numFmtId="0" fontId="2" fillId="0" borderId="2" xfId="1" applyBorder="1" applyAlignment="1" applyProtection="1">
      <alignment horizontal="center" vertical="center"/>
      <protection hidden="1"/>
    </xf>
    <xf numFmtId="0" fontId="29" fillId="0" borderId="2" xfId="0" applyFont="1" applyBorder="1" applyAlignment="1" applyProtection="1">
      <alignment horizontal="center" vertical="center" wrapText="1" readingOrder="1"/>
      <protection locked="0"/>
    </xf>
    <xf numFmtId="0" fontId="29" fillId="0" borderId="7" xfId="0" applyFont="1" applyBorder="1" applyAlignment="1" applyProtection="1">
      <alignment horizontal="center" vertical="center" wrapText="1" readingOrder="1"/>
      <protection locked="0"/>
    </xf>
    <xf numFmtId="0" fontId="29" fillId="0" borderId="8" xfId="0" applyFont="1" applyBorder="1" applyAlignment="1" applyProtection="1">
      <alignment horizontal="center" vertical="center" wrapText="1" readingOrder="1"/>
      <protection locked="0"/>
    </xf>
    <xf numFmtId="0" fontId="29" fillId="0" borderId="7" xfId="0" applyFont="1" applyBorder="1" applyAlignment="1" applyProtection="1">
      <alignment horizontal="center" vertical="center" wrapText="1"/>
      <protection locked="0"/>
    </xf>
    <xf numFmtId="0" fontId="29" fillId="0" borderId="8" xfId="0" applyFont="1" applyBorder="1" applyAlignment="1" applyProtection="1">
      <alignment horizontal="center" vertical="center" wrapText="1"/>
      <protection locked="0"/>
    </xf>
    <xf numFmtId="0" fontId="33" fillId="0" borderId="7" xfId="0" applyFont="1" applyBorder="1" applyAlignment="1" applyProtection="1">
      <alignment horizontal="center" vertical="center" wrapText="1" readingOrder="1"/>
      <protection locked="0"/>
    </xf>
    <xf numFmtId="0" fontId="33" fillId="0" borderId="8" xfId="0" applyFont="1" applyBorder="1" applyAlignment="1" applyProtection="1">
      <alignment horizontal="center" vertical="center" wrapText="1" readingOrder="1"/>
      <protection locked="0"/>
    </xf>
    <xf numFmtId="0" fontId="37" fillId="0" borderId="6" xfId="0" applyFont="1" applyFill="1" applyBorder="1" applyAlignment="1">
      <alignment horizontal="center" vertical="center"/>
    </xf>
    <xf numFmtId="2" fontId="36" fillId="0" borderId="2" xfId="0" applyNumberFormat="1" applyFont="1" applyFill="1" applyBorder="1" applyAlignment="1" applyProtection="1">
      <alignment horizontal="center" vertical="center" wrapText="1"/>
    </xf>
    <xf numFmtId="14" fontId="36" fillId="0" borderId="2" xfId="0" applyNumberFormat="1" applyFont="1" applyFill="1" applyBorder="1" applyAlignment="1" applyProtection="1">
      <alignment horizontal="center" vertical="center"/>
    </xf>
    <xf numFmtId="0" fontId="36" fillId="0" borderId="2" xfId="0" applyNumberFormat="1" applyFont="1" applyFill="1" applyBorder="1" applyAlignment="1" applyProtection="1">
      <alignment horizontal="center" vertical="center"/>
    </xf>
    <xf numFmtId="1" fontId="36" fillId="0" borderId="2" xfId="0" applyNumberFormat="1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>
      <alignment horizontal="center"/>
    </xf>
    <xf numFmtId="0" fontId="36" fillId="0" borderId="2" xfId="0" applyNumberFormat="1" applyFont="1" applyFill="1" applyBorder="1" applyAlignment="1" applyProtection="1">
      <alignment horizontal="center" vertical="center" wrapText="1"/>
    </xf>
    <xf numFmtId="0" fontId="21" fillId="0" borderId="7" xfId="0" applyNumberFormat="1" applyFont="1" applyFill="1" applyBorder="1" applyAlignment="1" applyProtection="1">
      <alignment horizontal="center" vertical="center"/>
    </xf>
    <xf numFmtId="0" fontId="21" fillId="0" borderId="18" xfId="0" applyNumberFormat="1" applyFont="1" applyFill="1" applyBorder="1" applyAlignment="1" applyProtection="1">
      <alignment horizontal="center" vertical="center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23" fillId="0" borderId="14" xfId="0" applyFont="1" applyBorder="1" applyAlignment="1" applyProtection="1">
      <alignment horizontal="center" vertical="center" wrapText="1"/>
      <protection hidden="1"/>
    </xf>
    <xf numFmtId="0" fontId="23" fillId="0" borderId="15" xfId="0" applyFont="1" applyBorder="1" applyAlignment="1" applyProtection="1">
      <alignment horizontal="center" vertical="center" wrapText="1"/>
      <protection hidden="1"/>
    </xf>
    <xf numFmtId="0" fontId="23" fillId="0" borderId="16" xfId="0" applyFont="1" applyBorder="1" applyAlignment="1" applyProtection="1">
      <alignment horizontal="center" vertical="center" wrapText="1"/>
      <protection hidden="1"/>
    </xf>
    <xf numFmtId="0" fontId="23" fillId="0" borderId="17" xfId="0" applyFont="1" applyBorder="1" applyAlignment="1" applyProtection="1">
      <alignment horizontal="center" vertical="center" wrapText="1"/>
      <protection hidden="1"/>
    </xf>
    <xf numFmtId="0" fontId="23" fillId="0" borderId="12" xfId="0" applyFont="1" applyBorder="1" applyAlignment="1" applyProtection="1">
      <alignment horizontal="center" vertical="center" wrapText="1"/>
      <protection hidden="1"/>
    </xf>
    <xf numFmtId="0" fontId="23" fillId="0" borderId="13" xfId="0" applyFont="1" applyBorder="1" applyAlignment="1" applyProtection="1">
      <alignment horizontal="center" vertical="center" wrapText="1"/>
      <protection hidden="1"/>
    </xf>
    <xf numFmtId="0" fontId="23" fillId="0" borderId="9" xfId="0" applyFont="1" applyBorder="1" applyAlignment="1" applyProtection="1">
      <alignment horizontal="center" vertical="center"/>
      <protection hidden="1"/>
    </xf>
    <xf numFmtId="0" fontId="23" fillId="0" borderId="10" xfId="0" applyFont="1" applyBorder="1" applyAlignment="1" applyProtection="1">
      <alignment horizontal="center" vertical="center"/>
      <protection hidden="1"/>
    </xf>
    <xf numFmtId="0" fontId="23" fillId="0" borderId="11" xfId="0" applyFont="1" applyBorder="1" applyAlignment="1" applyProtection="1">
      <alignment horizontal="center" vertical="center"/>
      <protection hidden="1"/>
    </xf>
    <xf numFmtId="0" fontId="23" fillId="0" borderId="2" xfId="0" applyFont="1" applyBorder="1" applyAlignment="1" applyProtection="1">
      <alignment horizontal="right" vertical="center"/>
      <protection hidden="1"/>
    </xf>
    <xf numFmtId="0" fontId="23" fillId="0" borderId="2" xfId="0" applyFont="1" applyBorder="1" applyAlignment="1" applyProtection="1">
      <alignment horizontal="center" vertical="center"/>
      <protection hidden="1"/>
    </xf>
    <xf numFmtId="0" fontId="41" fillId="0" borderId="9" xfId="0" applyFont="1" applyFill="1" applyBorder="1" applyAlignment="1" applyProtection="1">
      <alignment horizontal="left" vertical="center"/>
      <protection hidden="1"/>
    </xf>
    <xf numFmtId="0" fontId="41" fillId="0" borderId="11" xfId="0" applyFont="1" applyFill="1" applyBorder="1" applyAlignment="1" applyProtection="1">
      <alignment horizontal="left" vertical="center"/>
      <protection hidden="1"/>
    </xf>
    <xf numFmtId="0" fontId="38" fillId="0" borderId="0" xfId="0" applyFont="1" applyAlignment="1" applyProtection="1">
      <alignment horizontal="center" vertical="center" wrapText="1"/>
      <protection hidden="1"/>
    </xf>
    <xf numFmtId="0" fontId="38" fillId="0" borderId="2" xfId="0" applyFont="1" applyBorder="1" applyAlignment="1" applyProtection="1">
      <alignment horizontal="center" vertical="center"/>
      <protection locked="0"/>
    </xf>
    <xf numFmtId="0" fontId="38" fillId="0" borderId="2" xfId="0" applyFont="1" applyBorder="1" applyAlignment="1" applyProtection="1">
      <alignment horizontal="left" vertical="center" wrapText="1"/>
      <protection hidden="1"/>
    </xf>
    <xf numFmtId="0" fontId="38" fillId="0" borderId="2" xfId="0" applyFont="1" applyBorder="1" applyAlignment="1" applyProtection="1">
      <alignment horizontal="left" vertical="center"/>
      <protection hidden="1"/>
    </xf>
    <xf numFmtId="0" fontId="23" fillId="0" borderId="2" xfId="0" applyFont="1" applyBorder="1" applyAlignment="1" applyProtection="1">
      <alignment horizontal="center" vertical="center" wrapText="1"/>
      <protection hidden="1"/>
    </xf>
    <xf numFmtId="0" fontId="23" fillId="0" borderId="2" xfId="0" applyFont="1" applyBorder="1" applyAlignment="1" applyProtection="1">
      <alignment horizontal="left" vertical="center" wrapText="1"/>
      <protection hidden="1"/>
    </xf>
    <xf numFmtId="14" fontId="23" fillId="0" borderId="2" xfId="0" applyNumberFormat="1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hidden="1"/>
    </xf>
    <xf numFmtId="0" fontId="23" fillId="0" borderId="8" xfId="0" applyFont="1" applyBorder="1" applyAlignment="1" applyProtection="1">
      <alignment horizontal="center" vertical="center" wrapText="1"/>
      <protection hidden="1"/>
    </xf>
  </cellXfs>
  <cellStyles count="60">
    <cellStyle name="ÅrMndDag" xfId="2"/>
    <cellStyle name="askın" xfId="3"/>
    <cellStyle name="Comma" xfId="4"/>
    <cellStyle name="Comma [0]_ANA" xfId="5"/>
    <cellStyle name="Comma_ANA" xfId="6"/>
    <cellStyle name="Currency" xfId="7"/>
    <cellStyle name="Currency [0]_ANA" xfId="8"/>
    <cellStyle name="Currency_ANA" xfId="9"/>
    <cellStyle name="DagerOgTimer" xfId="10"/>
    <cellStyle name="DagOgDato" xfId="11"/>
    <cellStyle name="DagOgDatoLang" xfId="12"/>
    <cellStyle name="Date" xfId="13"/>
    <cellStyle name="Dato" xfId="14"/>
    <cellStyle name="Euro" xfId="15"/>
    <cellStyle name="Fixed" xfId="16"/>
    <cellStyle name="Heading1" xfId="17"/>
    <cellStyle name="Heading2" xfId="18"/>
    <cellStyle name="JusterBunn" xfId="19"/>
    <cellStyle name="JusterMidtstill" xfId="20"/>
    <cellStyle name="JusterTopp" xfId="21"/>
    <cellStyle name="Klokkeslett" xfId="22"/>
    <cellStyle name="Konto" xfId="23"/>
    <cellStyle name="Köprü 2" xfId="24"/>
    <cellStyle name="Köprü 3" xfId="25"/>
    <cellStyle name="Köprü 4" xfId="26"/>
    <cellStyle name="Köprü 5" xfId="27"/>
    <cellStyle name="Köprü 6" xfId="28"/>
    <cellStyle name="Köprü 7" xfId="29"/>
    <cellStyle name="Normal" xfId="0" builtinId="0"/>
    <cellStyle name="Normal 2" xfId="30"/>
    <cellStyle name="Normal 2 2" xfId="31"/>
    <cellStyle name="Normal 2 3" xfId="32"/>
    <cellStyle name="Normal 3" xfId="33"/>
    <cellStyle name="Normal 3 2" xfId="34"/>
    <cellStyle name="Normal 3 3" xfId="35"/>
    <cellStyle name="Normal 4" xfId="36"/>
    <cellStyle name="Normal 5" xfId="1"/>
    <cellStyle name="Normal 6" xfId="37"/>
    <cellStyle name="Normal 6 2" xfId="38"/>
    <cellStyle name="Normal 7" xfId="39"/>
    <cellStyle name="Normal 8" xfId="40"/>
    <cellStyle name="Normal 9" xfId="41"/>
    <cellStyle name="Percent" xfId="42"/>
    <cellStyle name="PersonNr" xfId="43"/>
    <cellStyle name="PostNr" xfId="44"/>
    <cellStyle name="PostNrNorge" xfId="45"/>
    <cellStyle name="SkjulAlt" xfId="46"/>
    <cellStyle name="SkjulTall" xfId="47"/>
    <cellStyle name="Telefon" xfId="48"/>
    <cellStyle name="Timer1" xfId="49"/>
    <cellStyle name="Timer2" xfId="50"/>
    <cellStyle name="ToSiffer" xfId="51"/>
    <cellStyle name="Total" xfId="52"/>
    <cellStyle name="TreSiffer" xfId="53"/>
    <cellStyle name="Tusenskille1000" xfId="54"/>
    <cellStyle name="TusenskilleFarger" xfId="55"/>
    <cellStyle name="Valuta1000" xfId="56"/>
    <cellStyle name="ValutaFarger" xfId="57"/>
    <cellStyle name="Virgül [0]_10-A.I. Dönem Kanaat Notları" xfId="58"/>
    <cellStyle name="Währung" xfId="59"/>
  </cellStyles>
  <dxfs count="16">
    <dxf>
      <font>
        <b/>
        <i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7030A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BAŞARI DURUMLARI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2"/>
          <c:order val="0"/>
          <c:tx>
            <c:strRef>
              <c:f>TARAMA!$B$6</c:f>
              <c:strCache>
                <c:ptCount val="1"/>
                <c:pt idx="0">
                  <c:v>1. Sınıf / A Şubesi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TARAMA!$Q$2:$Q$3</c:f>
              <c:strCache>
                <c:ptCount val="2"/>
                <c:pt idx="1">
                  <c:v>Başarı Puanı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TARAMA!$C$2:$R$3</c15:sqref>
                  </c15:fullRef>
                </c:ext>
              </c:extLst>
            </c:strRef>
          </c:cat>
          <c:val>
            <c:numRef>
              <c:f>TARAMA!$Q$6</c:f>
              <c:numCache>
                <c:formatCode>0%</c:formatCode>
                <c:ptCount val="1"/>
                <c:pt idx="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TARAMA!$C$6:$R$6</c15:sqref>
                  </c15:fullRef>
                </c:ext>
              </c:extLst>
            </c:numRef>
          </c:val>
        </c:ser>
        <c:ser>
          <c:idx val="3"/>
          <c:order val="1"/>
          <c:tx>
            <c:strRef>
              <c:f>TARAMA!$B$7</c:f>
              <c:strCache>
                <c:ptCount val="1"/>
                <c:pt idx="0">
                  <c:v>1. Sınıf / B Şubesi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TARAMA!$Q$2:$Q$3</c:f>
              <c:strCache>
                <c:ptCount val="2"/>
                <c:pt idx="1">
                  <c:v>Başarı Puanı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TARAMA!$C$2:$R$3</c15:sqref>
                  </c15:fullRef>
                </c:ext>
              </c:extLst>
            </c:strRef>
          </c:cat>
          <c:val>
            <c:numRef>
              <c:f>TARAMA!$Q$7</c:f>
              <c:numCache>
                <c:formatCode>0%</c:formatCode>
                <c:ptCount val="1"/>
                <c:pt idx="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TARAMA!$C$7:$R$7</c15:sqref>
                  </c15:fullRef>
                </c:ext>
              </c:extLst>
            </c:numRef>
          </c:val>
        </c:ser>
        <c:ser>
          <c:idx val="4"/>
          <c:order val="2"/>
          <c:tx>
            <c:strRef>
              <c:f>TARAMA!$B$8</c:f>
              <c:strCache>
                <c:ptCount val="1"/>
                <c:pt idx="0">
                  <c:v>1. Sınıf / C Şubesi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TARAMA!$Q$2:$Q$3</c:f>
              <c:strCache>
                <c:ptCount val="2"/>
                <c:pt idx="1">
                  <c:v>Başarı Puanı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TARAMA!$C$2:$R$3</c15:sqref>
                  </c15:fullRef>
                </c:ext>
              </c:extLst>
            </c:strRef>
          </c:cat>
          <c:val>
            <c:numRef>
              <c:f>TARAMA!$Q$8</c:f>
              <c:numCache>
                <c:formatCode>0%</c:formatCode>
                <c:ptCount val="1"/>
                <c:pt idx="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TARAMA!$C$8:$R$8</c15:sqref>
                  </c15:fullRef>
                </c:ext>
              </c:extLst>
            </c:numRef>
          </c:val>
        </c:ser>
        <c:ser>
          <c:idx val="5"/>
          <c:order val="3"/>
          <c:tx>
            <c:strRef>
              <c:f>TARAMA!$B$9</c:f>
              <c:strCache>
                <c:ptCount val="1"/>
                <c:pt idx="0">
                  <c:v>1. Sınıf / D Şubesi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TARAMA!$Q$2:$Q$3</c:f>
              <c:strCache>
                <c:ptCount val="2"/>
                <c:pt idx="1">
                  <c:v>Başarı Puanı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TARAMA!$C$2:$R$3</c15:sqref>
                  </c15:fullRef>
                </c:ext>
              </c:extLst>
            </c:strRef>
          </c:cat>
          <c:val>
            <c:numRef>
              <c:f>TARAMA!$Q$9</c:f>
              <c:numCache>
                <c:formatCode>0%</c:formatCode>
                <c:ptCount val="1"/>
                <c:pt idx="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TARAMA!$C$9:$R$9</c15:sqref>
                  </c15:fullRef>
                </c:ext>
              </c:extLst>
            </c:numRef>
          </c:val>
        </c:ser>
        <c:ser>
          <c:idx val="6"/>
          <c:order val="4"/>
          <c:tx>
            <c:strRef>
              <c:f>TARAMA!$B$10</c:f>
              <c:strCache>
                <c:ptCount val="1"/>
                <c:pt idx="0">
                  <c:v>1. Sınıf / E Şubesi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TARAMA!$Q$2:$Q$3</c:f>
              <c:strCache>
                <c:ptCount val="2"/>
                <c:pt idx="1">
                  <c:v>Başarı Puanı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TARAMA!$C$2:$R$3</c15:sqref>
                  </c15:fullRef>
                </c:ext>
              </c:extLst>
            </c:strRef>
          </c:cat>
          <c:val>
            <c:numRef>
              <c:f>TARAMA!$Q$10</c:f>
              <c:numCache>
                <c:formatCode>0%</c:formatCode>
                <c:ptCount val="1"/>
                <c:pt idx="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TARAMA!$C$10:$R$10</c15:sqref>
                  </c15:fullRef>
                </c:ext>
              </c:extLst>
            </c:numRef>
          </c:val>
        </c:ser>
        <c:ser>
          <c:idx val="7"/>
          <c:order val="5"/>
          <c:tx>
            <c:strRef>
              <c:f>TARAMA!$B$11</c:f>
              <c:strCache>
                <c:ptCount val="1"/>
                <c:pt idx="0">
                  <c:v>1. Sınıf / F Şubesi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TARAMA!$Q$2:$Q$3</c:f>
              <c:strCache>
                <c:ptCount val="2"/>
                <c:pt idx="1">
                  <c:v>Başarı Puanı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TARAMA!$C$2:$R$3</c15:sqref>
                  </c15:fullRef>
                </c:ext>
              </c:extLst>
            </c:strRef>
          </c:cat>
          <c:val>
            <c:numRef>
              <c:f>TARAMA!$Q$11</c:f>
              <c:numCache>
                <c:formatCode>0%</c:formatCode>
                <c:ptCount val="1"/>
                <c:pt idx="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TARAMA!$C$11:$R$11</c15:sqref>
                  </c15:fullRef>
                </c:ext>
              </c:extLst>
            </c:numRef>
          </c:val>
        </c:ser>
        <c:ser>
          <c:idx val="8"/>
          <c:order val="6"/>
          <c:tx>
            <c:strRef>
              <c:f>TARAMA!$B$12</c:f>
              <c:strCache>
                <c:ptCount val="1"/>
                <c:pt idx="0">
                  <c:v>1. Sınıf / G Şubesi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TARAMA!$Q$2:$Q$3</c:f>
              <c:strCache>
                <c:ptCount val="2"/>
                <c:pt idx="1">
                  <c:v>Başarı Puanı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TARAMA!$C$2:$R$3</c15:sqref>
                  </c15:fullRef>
                </c:ext>
              </c:extLst>
            </c:strRef>
          </c:cat>
          <c:val>
            <c:numRef>
              <c:f>TARAMA!$Q$12</c:f>
              <c:numCache>
                <c:formatCode>0%</c:formatCode>
                <c:ptCount val="1"/>
                <c:pt idx="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TARAMA!$C$12:$R$12</c15:sqref>
                  </c15:fullRef>
                </c:ext>
              </c:extLst>
            </c:numRef>
          </c:val>
        </c:ser>
        <c:ser>
          <c:idx val="9"/>
          <c:order val="7"/>
          <c:tx>
            <c:strRef>
              <c:f>TARAMA!$B$13</c:f>
              <c:strCache>
                <c:ptCount val="1"/>
                <c:pt idx="0">
                  <c:v>1. Sınıf / H Şubesi</c:v>
                </c:pt>
              </c:strCache>
            </c:strRef>
          </c:tx>
          <c:spPr>
            <a:solidFill>
              <a:schemeClr val="accent4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TARAMA!$Q$2:$Q$3</c:f>
              <c:strCache>
                <c:ptCount val="2"/>
                <c:pt idx="1">
                  <c:v>Başarı Puanı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TARAMA!$C$2:$R$3</c15:sqref>
                  </c15:fullRef>
                </c:ext>
              </c:extLst>
            </c:strRef>
          </c:cat>
          <c:val>
            <c:numRef>
              <c:f>TARAMA!$Q$13</c:f>
              <c:numCache>
                <c:formatCode>0%</c:formatCode>
                <c:ptCount val="1"/>
                <c:pt idx="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TARAMA!$C$13:$R$13</c15:sqref>
                  </c15:fullRef>
                </c:ext>
              </c:extLst>
            </c:numRef>
          </c:val>
        </c:ser>
        <c:ser>
          <c:idx val="10"/>
          <c:order val="8"/>
          <c:tx>
            <c:strRef>
              <c:f>TARAMA!$B$14</c:f>
              <c:strCache>
                <c:ptCount val="1"/>
                <c:pt idx="0">
                  <c:v>1. Sınıf / K Şubesi</c:v>
                </c:pt>
              </c:strCache>
            </c:strRef>
          </c:tx>
          <c:spPr>
            <a:solidFill>
              <a:schemeClr val="accent5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TARAMA!$Q$2:$Q$3</c:f>
              <c:strCache>
                <c:ptCount val="2"/>
                <c:pt idx="1">
                  <c:v>Başarı Puanı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TARAMA!$C$2:$R$3</c15:sqref>
                  </c15:fullRef>
                </c:ext>
              </c:extLst>
            </c:strRef>
          </c:cat>
          <c:val>
            <c:numRef>
              <c:f>TARAMA!$Q$14</c:f>
              <c:numCache>
                <c:formatCode>0%</c:formatCode>
                <c:ptCount val="1"/>
                <c:pt idx="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TARAMA!$C$14:$R$14</c15:sqref>
                  </c15:fullRef>
                </c:ext>
              </c:extLst>
            </c:numRef>
          </c:val>
        </c:ser>
        <c:ser>
          <c:idx val="11"/>
          <c:order val="9"/>
          <c:tx>
            <c:strRef>
              <c:f>TARAMA!$B$15</c:f>
              <c:strCache>
                <c:ptCount val="1"/>
                <c:pt idx="0">
                  <c:v>1. Sınıf / L Şubesi</c:v>
                </c:pt>
              </c:strCache>
            </c:strRef>
          </c:tx>
          <c:spPr>
            <a:solidFill>
              <a:schemeClr val="accent6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TARAMA!$Q$2:$Q$3</c:f>
              <c:strCache>
                <c:ptCount val="2"/>
                <c:pt idx="1">
                  <c:v>Başarı Puanı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TARAMA!$C$2:$R$3</c15:sqref>
                  </c15:fullRef>
                </c:ext>
              </c:extLst>
            </c:strRef>
          </c:cat>
          <c:val>
            <c:numRef>
              <c:f>TARAMA!$Q$15</c:f>
              <c:numCache>
                <c:formatCode>0%</c:formatCode>
                <c:ptCount val="1"/>
                <c:pt idx="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TARAMA!$C$15:$R$15</c15:sqref>
                  </c15:fullRef>
                </c:ext>
              </c:extLst>
            </c:numRef>
          </c:val>
        </c:ser>
        <c:ser>
          <c:idx val="12"/>
          <c:order val="10"/>
          <c:tx>
            <c:strRef>
              <c:f>TARAMA!$B$16</c:f>
              <c:strCache>
                <c:ptCount val="1"/>
                <c:pt idx="0">
                  <c:v>1. Sınıf / M Şubesi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TARAMA!$Q$2:$Q$3</c:f>
              <c:strCache>
                <c:ptCount val="2"/>
                <c:pt idx="1">
                  <c:v>Başarı Puanı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TARAMA!$C$2:$R$3</c15:sqref>
                  </c15:fullRef>
                </c:ext>
              </c:extLst>
            </c:strRef>
          </c:cat>
          <c:val>
            <c:numRef>
              <c:f>TARAMA!$Q$16</c:f>
              <c:numCache>
                <c:formatCode>0%</c:formatCode>
                <c:ptCount val="1"/>
                <c:pt idx="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TARAMA!$C$16:$R$16</c15:sqref>
                  </c15:fullRef>
                </c:ext>
              </c:extLst>
            </c:numRef>
          </c:val>
        </c:ser>
        <c:ser>
          <c:idx val="13"/>
          <c:order val="11"/>
          <c:tx>
            <c:strRef>
              <c:f>TARAMA!$B$17</c:f>
              <c:strCache>
                <c:ptCount val="1"/>
                <c:pt idx="0">
                  <c:v>1. Sınıf / N Şubesi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TARAMA!$Q$2:$Q$3</c:f>
              <c:strCache>
                <c:ptCount val="2"/>
                <c:pt idx="1">
                  <c:v>Başarı Puanı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TARAMA!$C$2:$R$3</c15:sqref>
                  </c15:fullRef>
                </c:ext>
              </c:extLst>
            </c:strRef>
          </c:cat>
          <c:val>
            <c:numRef>
              <c:f>TARAMA!$Q$17</c:f>
              <c:numCache>
                <c:formatCode>0%</c:formatCode>
                <c:ptCount val="1"/>
                <c:pt idx="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TARAMA!$C$17:$R$17</c15:sqref>
                  </c15:fullRef>
                </c:ext>
              </c:extLst>
            </c:numRef>
          </c:val>
        </c:ser>
        <c:dLbls>
          <c:showVal val="1"/>
        </c:dLbls>
        <c:gapWidth val="65"/>
        <c:axId val="121421824"/>
        <c:axId val="121423360"/>
      </c:barChart>
      <c:catAx>
        <c:axId val="1214218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1423360"/>
        <c:crosses val="autoZero"/>
        <c:auto val="1"/>
        <c:lblAlgn val="ctr"/>
        <c:lblOffset val="100"/>
      </c:catAx>
      <c:valAx>
        <c:axId val="1214233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tickLblPos val="none"/>
        <c:crossAx val="12142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000000000000078" l="0.70000000000000062" r="0.70000000000000062" t="0.75000000000000078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r-TR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OKUMAYA GEÇME ORANI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2"/>
          <c:order val="0"/>
          <c:tx>
            <c:strRef>
              <c:f>TARAMA!$B$6</c:f>
              <c:strCache>
                <c:ptCount val="1"/>
                <c:pt idx="0">
                  <c:v>1. Sınıf / A Şubesi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TARAMA!$R$2:$R$3</c:f>
              <c:strCache>
                <c:ptCount val="2"/>
                <c:pt idx="1">
                  <c:v>Okumaya Geçme Oranı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TARAMA!$C$2:$R$3</c15:sqref>
                  </c15:fullRef>
                </c:ext>
              </c:extLst>
            </c:strRef>
          </c:cat>
          <c:val>
            <c:numRef>
              <c:f>TARAMA!$R$6</c:f>
              <c:numCache>
                <c:formatCode>0%</c:formatCode>
                <c:ptCount val="1"/>
                <c:pt idx="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TARAMA!$C$6:$R$6</c15:sqref>
                  </c15:fullRef>
                </c:ext>
              </c:extLst>
            </c:numRef>
          </c:val>
        </c:ser>
        <c:ser>
          <c:idx val="3"/>
          <c:order val="1"/>
          <c:tx>
            <c:strRef>
              <c:f>TARAMA!$B$7</c:f>
              <c:strCache>
                <c:ptCount val="1"/>
                <c:pt idx="0">
                  <c:v>1. Sınıf / B Şubesi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TARAMA!$R$2:$R$3</c:f>
              <c:strCache>
                <c:ptCount val="2"/>
                <c:pt idx="1">
                  <c:v>Okumaya Geçme Oranı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TARAMA!$C$2:$R$3</c15:sqref>
                  </c15:fullRef>
                </c:ext>
              </c:extLst>
            </c:strRef>
          </c:cat>
          <c:val>
            <c:numRef>
              <c:f>TARAMA!$R$7</c:f>
              <c:numCache>
                <c:formatCode>0%</c:formatCode>
                <c:ptCount val="1"/>
                <c:pt idx="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TARAMA!$C$7:$R$7</c15:sqref>
                  </c15:fullRef>
                </c:ext>
              </c:extLst>
            </c:numRef>
          </c:val>
        </c:ser>
        <c:ser>
          <c:idx val="4"/>
          <c:order val="2"/>
          <c:tx>
            <c:strRef>
              <c:f>TARAMA!$B$8</c:f>
              <c:strCache>
                <c:ptCount val="1"/>
                <c:pt idx="0">
                  <c:v>1. Sınıf / C Şubesi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TARAMA!$R$2:$R$3</c:f>
              <c:strCache>
                <c:ptCount val="2"/>
                <c:pt idx="1">
                  <c:v>Okumaya Geçme Oranı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TARAMA!$C$2:$R$3</c15:sqref>
                  </c15:fullRef>
                </c:ext>
              </c:extLst>
            </c:strRef>
          </c:cat>
          <c:val>
            <c:numRef>
              <c:f>TARAMA!$R$8</c:f>
              <c:numCache>
                <c:formatCode>0%</c:formatCode>
                <c:ptCount val="1"/>
                <c:pt idx="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TARAMA!$C$8:$R$8</c15:sqref>
                  </c15:fullRef>
                </c:ext>
              </c:extLst>
            </c:numRef>
          </c:val>
        </c:ser>
        <c:ser>
          <c:idx val="5"/>
          <c:order val="3"/>
          <c:tx>
            <c:strRef>
              <c:f>TARAMA!$B$9</c:f>
              <c:strCache>
                <c:ptCount val="1"/>
                <c:pt idx="0">
                  <c:v>1. Sınıf / D Şubesi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TARAMA!$R$2:$R$3</c:f>
              <c:strCache>
                <c:ptCount val="2"/>
                <c:pt idx="1">
                  <c:v>Okumaya Geçme Oranı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TARAMA!$C$2:$R$3</c15:sqref>
                  </c15:fullRef>
                </c:ext>
              </c:extLst>
            </c:strRef>
          </c:cat>
          <c:val>
            <c:numRef>
              <c:f>TARAMA!$R$9</c:f>
              <c:numCache>
                <c:formatCode>0%</c:formatCode>
                <c:ptCount val="1"/>
                <c:pt idx="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TARAMA!$C$9:$R$9</c15:sqref>
                  </c15:fullRef>
                </c:ext>
              </c:extLst>
            </c:numRef>
          </c:val>
        </c:ser>
        <c:ser>
          <c:idx val="6"/>
          <c:order val="4"/>
          <c:tx>
            <c:strRef>
              <c:f>TARAMA!$B$10</c:f>
              <c:strCache>
                <c:ptCount val="1"/>
                <c:pt idx="0">
                  <c:v>1. Sınıf / E Şubesi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TARAMA!$R$2:$R$3</c:f>
              <c:strCache>
                <c:ptCount val="2"/>
                <c:pt idx="1">
                  <c:v>Okumaya Geçme Oranı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TARAMA!$C$2:$R$3</c15:sqref>
                  </c15:fullRef>
                </c:ext>
              </c:extLst>
            </c:strRef>
          </c:cat>
          <c:val>
            <c:numRef>
              <c:f>TARAMA!$R$10</c:f>
              <c:numCache>
                <c:formatCode>0%</c:formatCode>
                <c:ptCount val="1"/>
                <c:pt idx="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TARAMA!$C$10:$R$10</c15:sqref>
                  </c15:fullRef>
                </c:ext>
              </c:extLst>
            </c:numRef>
          </c:val>
        </c:ser>
        <c:ser>
          <c:idx val="7"/>
          <c:order val="5"/>
          <c:tx>
            <c:strRef>
              <c:f>TARAMA!$B$11</c:f>
              <c:strCache>
                <c:ptCount val="1"/>
                <c:pt idx="0">
                  <c:v>1. Sınıf / F Şubesi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TARAMA!$R$2:$R$3</c:f>
              <c:strCache>
                <c:ptCount val="2"/>
                <c:pt idx="1">
                  <c:v>Okumaya Geçme Oranı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TARAMA!$C$2:$R$3</c15:sqref>
                  </c15:fullRef>
                </c:ext>
              </c:extLst>
            </c:strRef>
          </c:cat>
          <c:val>
            <c:numRef>
              <c:f>TARAMA!$R$11</c:f>
              <c:numCache>
                <c:formatCode>0%</c:formatCode>
                <c:ptCount val="1"/>
                <c:pt idx="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TARAMA!$C$11:$R$11</c15:sqref>
                  </c15:fullRef>
                </c:ext>
              </c:extLst>
            </c:numRef>
          </c:val>
        </c:ser>
        <c:ser>
          <c:idx val="8"/>
          <c:order val="6"/>
          <c:tx>
            <c:strRef>
              <c:f>TARAMA!$B$12</c:f>
              <c:strCache>
                <c:ptCount val="1"/>
                <c:pt idx="0">
                  <c:v>1. Sınıf / G Şubesi</c:v>
                </c:pt>
              </c:strCache>
            </c:strRef>
          </c:tx>
          <c:spPr>
            <a:solidFill>
              <a:schemeClr val="accent3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TARAMA!$R$2:$R$3</c:f>
              <c:strCache>
                <c:ptCount val="2"/>
                <c:pt idx="1">
                  <c:v>Okumaya Geçme Oranı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TARAMA!$C$2:$R$3</c15:sqref>
                  </c15:fullRef>
                </c:ext>
              </c:extLst>
            </c:strRef>
          </c:cat>
          <c:val>
            <c:numRef>
              <c:f>TARAMA!$R$12</c:f>
              <c:numCache>
                <c:formatCode>0%</c:formatCode>
                <c:ptCount val="1"/>
                <c:pt idx="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TARAMA!$C$12:$R$12</c15:sqref>
                  </c15:fullRef>
                </c:ext>
              </c:extLst>
            </c:numRef>
          </c:val>
        </c:ser>
        <c:ser>
          <c:idx val="9"/>
          <c:order val="7"/>
          <c:tx>
            <c:strRef>
              <c:f>TARAMA!$B$13</c:f>
              <c:strCache>
                <c:ptCount val="1"/>
                <c:pt idx="0">
                  <c:v>1. Sınıf / H Şubesi</c:v>
                </c:pt>
              </c:strCache>
            </c:strRef>
          </c:tx>
          <c:spPr>
            <a:solidFill>
              <a:schemeClr val="accent4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TARAMA!$R$2:$R$3</c:f>
              <c:strCache>
                <c:ptCount val="2"/>
                <c:pt idx="1">
                  <c:v>Okumaya Geçme Oranı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TARAMA!$C$2:$R$3</c15:sqref>
                  </c15:fullRef>
                </c:ext>
              </c:extLst>
            </c:strRef>
          </c:cat>
          <c:val>
            <c:numRef>
              <c:f>TARAMA!$R$13</c:f>
              <c:numCache>
                <c:formatCode>0%</c:formatCode>
                <c:ptCount val="1"/>
                <c:pt idx="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TARAMA!$C$13:$R$13</c15:sqref>
                  </c15:fullRef>
                </c:ext>
              </c:extLst>
            </c:numRef>
          </c:val>
        </c:ser>
        <c:ser>
          <c:idx val="10"/>
          <c:order val="8"/>
          <c:tx>
            <c:strRef>
              <c:f>TARAMA!$B$14</c:f>
              <c:strCache>
                <c:ptCount val="1"/>
                <c:pt idx="0">
                  <c:v>1. Sınıf / K Şubesi</c:v>
                </c:pt>
              </c:strCache>
            </c:strRef>
          </c:tx>
          <c:spPr>
            <a:solidFill>
              <a:schemeClr val="accent5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TARAMA!$R$2:$R$3</c:f>
              <c:strCache>
                <c:ptCount val="2"/>
                <c:pt idx="1">
                  <c:v>Okumaya Geçme Oranı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TARAMA!$C$2:$R$3</c15:sqref>
                  </c15:fullRef>
                </c:ext>
              </c:extLst>
            </c:strRef>
          </c:cat>
          <c:val>
            <c:numRef>
              <c:f>TARAMA!$R$14</c:f>
              <c:numCache>
                <c:formatCode>0%</c:formatCode>
                <c:ptCount val="1"/>
                <c:pt idx="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TARAMA!$C$14:$R$14</c15:sqref>
                  </c15:fullRef>
                </c:ext>
              </c:extLst>
            </c:numRef>
          </c:val>
        </c:ser>
        <c:ser>
          <c:idx val="11"/>
          <c:order val="9"/>
          <c:tx>
            <c:strRef>
              <c:f>TARAMA!$B$15</c:f>
              <c:strCache>
                <c:ptCount val="1"/>
                <c:pt idx="0">
                  <c:v>1. Sınıf / L Şubesi</c:v>
                </c:pt>
              </c:strCache>
            </c:strRef>
          </c:tx>
          <c:spPr>
            <a:solidFill>
              <a:schemeClr val="accent6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TARAMA!$R$2:$R$3</c:f>
              <c:strCache>
                <c:ptCount val="2"/>
                <c:pt idx="1">
                  <c:v>Okumaya Geçme Oranı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TARAMA!$C$2:$R$3</c15:sqref>
                  </c15:fullRef>
                </c:ext>
              </c:extLst>
            </c:strRef>
          </c:cat>
          <c:val>
            <c:numRef>
              <c:f>TARAMA!$R$15</c:f>
              <c:numCache>
                <c:formatCode>0%</c:formatCode>
                <c:ptCount val="1"/>
                <c:pt idx="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TARAMA!$C$15:$R$15</c15:sqref>
                  </c15:fullRef>
                </c:ext>
              </c:extLst>
            </c:numRef>
          </c:val>
        </c:ser>
        <c:ser>
          <c:idx val="12"/>
          <c:order val="10"/>
          <c:tx>
            <c:strRef>
              <c:f>TARAMA!$B$16</c:f>
              <c:strCache>
                <c:ptCount val="1"/>
                <c:pt idx="0">
                  <c:v>1. Sınıf / M Şubesi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TARAMA!$R$2:$R$3</c:f>
              <c:strCache>
                <c:ptCount val="2"/>
                <c:pt idx="1">
                  <c:v>Okumaya Geçme Oranı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TARAMA!$C$2:$R$3</c15:sqref>
                  </c15:fullRef>
                </c:ext>
              </c:extLst>
            </c:strRef>
          </c:cat>
          <c:val>
            <c:numRef>
              <c:f>TARAMA!$R$16</c:f>
              <c:numCache>
                <c:formatCode>0%</c:formatCode>
                <c:ptCount val="1"/>
                <c:pt idx="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TARAMA!$C$16:$R$16</c15:sqref>
                  </c15:fullRef>
                </c:ext>
              </c:extLst>
            </c:numRef>
          </c:val>
        </c:ser>
        <c:ser>
          <c:idx val="13"/>
          <c:order val="11"/>
          <c:tx>
            <c:strRef>
              <c:f>TARAMA!$B$17</c:f>
              <c:strCache>
                <c:ptCount val="1"/>
                <c:pt idx="0">
                  <c:v>1. Sınıf / N Şubesi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TARAMA!$R$2:$R$3</c:f>
              <c:strCache>
                <c:ptCount val="2"/>
                <c:pt idx="1">
                  <c:v>Okumaya Geçme Oranı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TARAMA!$C$2:$R$3</c15:sqref>
                  </c15:fullRef>
                </c:ext>
              </c:extLst>
            </c:strRef>
          </c:cat>
          <c:val>
            <c:numRef>
              <c:f>TARAMA!$R$17</c:f>
              <c:numCache>
                <c:formatCode>0%</c:formatCode>
                <c:ptCount val="1"/>
                <c:pt idx="0">
                  <c:v>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TARAMA!$C$17:$R$17</c15:sqref>
                  </c15:fullRef>
                </c:ext>
              </c:extLst>
            </c:numRef>
          </c:val>
        </c:ser>
        <c:dLbls>
          <c:showVal val="1"/>
        </c:dLbls>
        <c:gapWidth val="65"/>
        <c:axId val="123603584"/>
        <c:axId val="123629952"/>
      </c:barChart>
      <c:catAx>
        <c:axId val="12360358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3629952"/>
        <c:crosses val="autoZero"/>
        <c:auto val="1"/>
        <c:lblAlgn val="ctr"/>
        <c:lblOffset val="100"/>
      </c:catAx>
      <c:valAx>
        <c:axId val="1236299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tickLblPos val="none"/>
        <c:crossAx val="123603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000000000000078" l="0.70000000000000062" r="0.70000000000000062" t="0.75000000000000078" header="0.30000000000000032" footer="0.30000000000000032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19</xdr:row>
      <xdr:rowOff>9524</xdr:rowOff>
    </xdr:from>
    <xdr:to>
      <xdr:col>12</xdr:col>
      <xdr:colOff>704849</xdr:colOff>
      <xdr:row>32</xdr:row>
      <xdr:rowOff>304799</xdr:rowOff>
    </xdr:to>
    <xdr:graphicFrame macro="">
      <xdr:nvGraphicFramePr>
        <xdr:cNvPr id="3" name="Grafi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12</xdr:col>
      <xdr:colOff>704850</xdr:colOff>
      <xdr:row>47</xdr:row>
      <xdr:rowOff>295275</xdr:rowOff>
    </xdr:to>
    <xdr:graphicFrame macro="">
      <xdr:nvGraphicFramePr>
        <xdr:cNvPr id="4" name="Grafi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L614"/>
  <sheetViews>
    <sheetView showOutlineSymbols="0" topLeftCell="A97" zoomScale="90" zoomScaleNormal="90" workbookViewId="0">
      <selection activeCell="E9" sqref="E9"/>
    </sheetView>
  </sheetViews>
  <sheetFormatPr defaultColWidth="6.85546875" defaultRowHeight="12.75" customHeight="1"/>
  <cols>
    <col min="1" max="1" width="5" style="89" customWidth="1"/>
    <col min="2" max="2" width="18" style="90" bestFit="1" customWidth="1"/>
    <col min="3" max="3" width="8.5703125" style="89" customWidth="1"/>
    <col min="4" max="4" width="29.85546875" style="89" bestFit="1" customWidth="1"/>
    <col min="5" max="6" width="11" style="89" customWidth="1"/>
    <col min="7" max="7" width="14" style="89" customWidth="1"/>
    <col min="8" max="11" width="14" style="83" customWidth="1"/>
    <col min="12" max="12" width="22.140625" style="83" bestFit="1" customWidth="1"/>
    <col min="13" max="28" width="6.85546875" style="83"/>
    <col min="29" max="29" width="16.85546875" style="83" bestFit="1" customWidth="1"/>
    <col min="30" max="30" width="17" style="83" bestFit="1" customWidth="1"/>
    <col min="31" max="257" width="6.85546875" style="83"/>
    <col min="258" max="258" width="3" style="83" bestFit="1" customWidth="1"/>
    <col min="259" max="259" width="16.85546875" style="83" bestFit="1" customWidth="1"/>
    <col min="260" max="260" width="4.42578125" style="83" bestFit="1" customWidth="1"/>
    <col min="261" max="261" width="18.7109375" style="83" bestFit="1" customWidth="1"/>
    <col min="262" max="262" width="15.5703125" style="83" bestFit="1" customWidth="1"/>
    <col min="263" max="263" width="5.42578125" style="83" bestFit="1" customWidth="1"/>
    <col min="264" max="513" width="6.85546875" style="83"/>
    <col min="514" max="514" width="3" style="83" bestFit="1" customWidth="1"/>
    <col min="515" max="515" width="16.85546875" style="83" bestFit="1" customWidth="1"/>
    <col min="516" max="516" width="4.42578125" style="83" bestFit="1" customWidth="1"/>
    <col min="517" max="517" width="18.7109375" style="83" bestFit="1" customWidth="1"/>
    <col min="518" max="518" width="15.5703125" style="83" bestFit="1" customWidth="1"/>
    <col min="519" max="519" width="5.42578125" style="83" bestFit="1" customWidth="1"/>
    <col min="520" max="769" width="6.85546875" style="83"/>
    <col min="770" max="770" width="3" style="83" bestFit="1" customWidth="1"/>
    <col min="771" max="771" width="16.85546875" style="83" bestFit="1" customWidth="1"/>
    <col min="772" max="772" width="4.42578125" style="83" bestFit="1" customWidth="1"/>
    <col min="773" max="773" width="18.7109375" style="83" bestFit="1" customWidth="1"/>
    <col min="774" max="774" width="15.5703125" style="83" bestFit="1" customWidth="1"/>
    <col min="775" max="775" width="5.42578125" style="83" bestFit="1" customWidth="1"/>
    <col min="776" max="1025" width="6.85546875" style="83"/>
    <col min="1026" max="1026" width="3" style="83" bestFit="1" customWidth="1"/>
    <col min="1027" max="1027" width="16.85546875" style="83" bestFit="1" customWidth="1"/>
    <col min="1028" max="1028" width="4.42578125" style="83" bestFit="1" customWidth="1"/>
    <col min="1029" max="1029" width="18.7109375" style="83" bestFit="1" customWidth="1"/>
    <col min="1030" max="1030" width="15.5703125" style="83" bestFit="1" customWidth="1"/>
    <col min="1031" max="1031" width="5.42578125" style="83" bestFit="1" customWidth="1"/>
    <col min="1032" max="1281" width="6.85546875" style="83"/>
    <col min="1282" max="1282" width="3" style="83" bestFit="1" customWidth="1"/>
    <col min="1283" max="1283" width="16.85546875" style="83" bestFit="1" customWidth="1"/>
    <col min="1284" max="1284" width="4.42578125" style="83" bestFit="1" customWidth="1"/>
    <col min="1285" max="1285" width="18.7109375" style="83" bestFit="1" customWidth="1"/>
    <col min="1286" max="1286" width="15.5703125" style="83" bestFit="1" customWidth="1"/>
    <col min="1287" max="1287" width="5.42578125" style="83" bestFit="1" customWidth="1"/>
    <col min="1288" max="1537" width="6.85546875" style="83"/>
    <col min="1538" max="1538" width="3" style="83" bestFit="1" customWidth="1"/>
    <col min="1539" max="1539" width="16.85546875" style="83" bestFit="1" customWidth="1"/>
    <col min="1540" max="1540" width="4.42578125" style="83" bestFit="1" customWidth="1"/>
    <col min="1541" max="1541" width="18.7109375" style="83" bestFit="1" customWidth="1"/>
    <col min="1542" max="1542" width="15.5703125" style="83" bestFit="1" customWidth="1"/>
    <col min="1543" max="1543" width="5.42578125" style="83" bestFit="1" customWidth="1"/>
    <col min="1544" max="1793" width="6.85546875" style="83"/>
    <col min="1794" max="1794" width="3" style="83" bestFit="1" customWidth="1"/>
    <col min="1795" max="1795" width="16.85546875" style="83" bestFit="1" customWidth="1"/>
    <col min="1796" max="1796" width="4.42578125" style="83" bestFit="1" customWidth="1"/>
    <col min="1797" max="1797" width="18.7109375" style="83" bestFit="1" customWidth="1"/>
    <col min="1798" max="1798" width="15.5703125" style="83" bestFit="1" customWidth="1"/>
    <col min="1799" max="1799" width="5.42578125" style="83" bestFit="1" customWidth="1"/>
    <col min="1800" max="2049" width="6.85546875" style="83"/>
    <col min="2050" max="2050" width="3" style="83" bestFit="1" customWidth="1"/>
    <col min="2051" max="2051" width="16.85546875" style="83" bestFit="1" customWidth="1"/>
    <col min="2052" max="2052" width="4.42578125" style="83" bestFit="1" customWidth="1"/>
    <col min="2053" max="2053" width="18.7109375" style="83" bestFit="1" customWidth="1"/>
    <col min="2054" max="2054" width="15.5703125" style="83" bestFit="1" customWidth="1"/>
    <col min="2055" max="2055" width="5.42578125" style="83" bestFit="1" customWidth="1"/>
    <col min="2056" max="2305" width="6.85546875" style="83"/>
    <col min="2306" max="2306" width="3" style="83" bestFit="1" customWidth="1"/>
    <col min="2307" max="2307" width="16.85546875" style="83" bestFit="1" customWidth="1"/>
    <col min="2308" max="2308" width="4.42578125" style="83" bestFit="1" customWidth="1"/>
    <col min="2309" max="2309" width="18.7109375" style="83" bestFit="1" customWidth="1"/>
    <col min="2310" max="2310" width="15.5703125" style="83" bestFit="1" customWidth="1"/>
    <col min="2311" max="2311" width="5.42578125" style="83" bestFit="1" customWidth="1"/>
    <col min="2312" max="2561" width="6.85546875" style="83"/>
    <col min="2562" max="2562" width="3" style="83" bestFit="1" customWidth="1"/>
    <col min="2563" max="2563" width="16.85546875" style="83" bestFit="1" customWidth="1"/>
    <col min="2564" max="2564" width="4.42578125" style="83" bestFit="1" customWidth="1"/>
    <col min="2565" max="2565" width="18.7109375" style="83" bestFit="1" customWidth="1"/>
    <col min="2566" max="2566" width="15.5703125" style="83" bestFit="1" customWidth="1"/>
    <col min="2567" max="2567" width="5.42578125" style="83" bestFit="1" customWidth="1"/>
    <col min="2568" max="2817" width="6.85546875" style="83"/>
    <col min="2818" max="2818" width="3" style="83" bestFit="1" customWidth="1"/>
    <col min="2819" max="2819" width="16.85546875" style="83" bestFit="1" customWidth="1"/>
    <col min="2820" max="2820" width="4.42578125" style="83" bestFit="1" customWidth="1"/>
    <col min="2821" max="2821" width="18.7109375" style="83" bestFit="1" customWidth="1"/>
    <col min="2822" max="2822" width="15.5703125" style="83" bestFit="1" customWidth="1"/>
    <col min="2823" max="2823" width="5.42578125" style="83" bestFit="1" customWidth="1"/>
    <col min="2824" max="3073" width="6.85546875" style="83"/>
    <col min="3074" max="3074" width="3" style="83" bestFit="1" customWidth="1"/>
    <col min="3075" max="3075" width="16.85546875" style="83" bestFit="1" customWidth="1"/>
    <col min="3076" max="3076" width="4.42578125" style="83" bestFit="1" customWidth="1"/>
    <col min="3077" max="3077" width="18.7109375" style="83" bestFit="1" customWidth="1"/>
    <col min="3078" max="3078" width="15.5703125" style="83" bestFit="1" customWidth="1"/>
    <col min="3079" max="3079" width="5.42578125" style="83" bestFit="1" customWidth="1"/>
    <col min="3080" max="3329" width="6.85546875" style="83"/>
    <col min="3330" max="3330" width="3" style="83" bestFit="1" customWidth="1"/>
    <col min="3331" max="3331" width="16.85546875" style="83" bestFit="1" customWidth="1"/>
    <col min="3332" max="3332" width="4.42578125" style="83" bestFit="1" customWidth="1"/>
    <col min="3333" max="3333" width="18.7109375" style="83" bestFit="1" customWidth="1"/>
    <col min="3334" max="3334" width="15.5703125" style="83" bestFit="1" customWidth="1"/>
    <col min="3335" max="3335" width="5.42578125" style="83" bestFit="1" customWidth="1"/>
    <col min="3336" max="3585" width="6.85546875" style="83"/>
    <col min="3586" max="3586" width="3" style="83" bestFit="1" customWidth="1"/>
    <col min="3587" max="3587" width="16.85546875" style="83" bestFit="1" customWidth="1"/>
    <col min="3588" max="3588" width="4.42578125" style="83" bestFit="1" customWidth="1"/>
    <col min="3589" max="3589" width="18.7109375" style="83" bestFit="1" customWidth="1"/>
    <col min="3590" max="3590" width="15.5703125" style="83" bestFit="1" customWidth="1"/>
    <col min="3591" max="3591" width="5.42578125" style="83" bestFit="1" customWidth="1"/>
    <col min="3592" max="3841" width="6.85546875" style="83"/>
    <col min="3842" max="3842" width="3" style="83" bestFit="1" customWidth="1"/>
    <col min="3843" max="3843" width="16.85546875" style="83" bestFit="1" customWidth="1"/>
    <col min="3844" max="3844" width="4.42578125" style="83" bestFit="1" customWidth="1"/>
    <col min="3845" max="3845" width="18.7109375" style="83" bestFit="1" customWidth="1"/>
    <col min="3846" max="3846" width="15.5703125" style="83" bestFit="1" customWidth="1"/>
    <col min="3847" max="3847" width="5.42578125" style="83" bestFit="1" customWidth="1"/>
    <col min="3848" max="4097" width="6.85546875" style="83"/>
    <col min="4098" max="4098" width="3" style="83" bestFit="1" customWidth="1"/>
    <col min="4099" max="4099" width="16.85546875" style="83" bestFit="1" customWidth="1"/>
    <col min="4100" max="4100" width="4.42578125" style="83" bestFit="1" customWidth="1"/>
    <col min="4101" max="4101" width="18.7109375" style="83" bestFit="1" customWidth="1"/>
    <col min="4102" max="4102" width="15.5703125" style="83" bestFit="1" customWidth="1"/>
    <col min="4103" max="4103" width="5.42578125" style="83" bestFit="1" customWidth="1"/>
    <col min="4104" max="4353" width="6.85546875" style="83"/>
    <col min="4354" max="4354" width="3" style="83" bestFit="1" customWidth="1"/>
    <col min="4355" max="4355" width="16.85546875" style="83" bestFit="1" customWidth="1"/>
    <col min="4356" max="4356" width="4.42578125" style="83" bestFit="1" customWidth="1"/>
    <col min="4357" max="4357" width="18.7109375" style="83" bestFit="1" customWidth="1"/>
    <col min="4358" max="4358" width="15.5703125" style="83" bestFit="1" customWidth="1"/>
    <col min="4359" max="4359" width="5.42578125" style="83" bestFit="1" customWidth="1"/>
    <col min="4360" max="4609" width="6.85546875" style="83"/>
    <col min="4610" max="4610" width="3" style="83" bestFit="1" customWidth="1"/>
    <col min="4611" max="4611" width="16.85546875" style="83" bestFit="1" customWidth="1"/>
    <col min="4612" max="4612" width="4.42578125" style="83" bestFit="1" customWidth="1"/>
    <col min="4613" max="4613" width="18.7109375" style="83" bestFit="1" customWidth="1"/>
    <col min="4614" max="4614" width="15.5703125" style="83" bestFit="1" customWidth="1"/>
    <col min="4615" max="4615" width="5.42578125" style="83" bestFit="1" customWidth="1"/>
    <col min="4616" max="4865" width="6.85546875" style="83"/>
    <col min="4866" max="4866" width="3" style="83" bestFit="1" customWidth="1"/>
    <col min="4867" max="4867" width="16.85546875" style="83" bestFit="1" customWidth="1"/>
    <col min="4868" max="4868" width="4.42578125" style="83" bestFit="1" customWidth="1"/>
    <col min="4869" max="4869" width="18.7109375" style="83" bestFit="1" customWidth="1"/>
    <col min="4870" max="4870" width="15.5703125" style="83" bestFit="1" customWidth="1"/>
    <col min="4871" max="4871" width="5.42578125" style="83" bestFit="1" customWidth="1"/>
    <col min="4872" max="5121" width="6.85546875" style="83"/>
    <col min="5122" max="5122" width="3" style="83" bestFit="1" customWidth="1"/>
    <col min="5123" max="5123" width="16.85546875" style="83" bestFit="1" customWidth="1"/>
    <col min="5124" max="5124" width="4.42578125" style="83" bestFit="1" customWidth="1"/>
    <col min="5125" max="5125" width="18.7109375" style="83" bestFit="1" customWidth="1"/>
    <col min="5126" max="5126" width="15.5703125" style="83" bestFit="1" customWidth="1"/>
    <col min="5127" max="5127" width="5.42578125" style="83" bestFit="1" customWidth="1"/>
    <col min="5128" max="5377" width="6.85546875" style="83"/>
    <col min="5378" max="5378" width="3" style="83" bestFit="1" customWidth="1"/>
    <col min="5379" max="5379" width="16.85546875" style="83" bestFit="1" customWidth="1"/>
    <col min="5380" max="5380" width="4.42578125" style="83" bestFit="1" customWidth="1"/>
    <col min="5381" max="5381" width="18.7109375" style="83" bestFit="1" customWidth="1"/>
    <col min="5382" max="5382" width="15.5703125" style="83" bestFit="1" customWidth="1"/>
    <col min="5383" max="5383" width="5.42578125" style="83" bestFit="1" customWidth="1"/>
    <col min="5384" max="5633" width="6.85546875" style="83"/>
    <col min="5634" max="5634" width="3" style="83" bestFit="1" customWidth="1"/>
    <col min="5635" max="5635" width="16.85546875" style="83" bestFit="1" customWidth="1"/>
    <col min="5636" max="5636" width="4.42578125" style="83" bestFit="1" customWidth="1"/>
    <col min="5637" max="5637" width="18.7109375" style="83" bestFit="1" customWidth="1"/>
    <col min="5638" max="5638" width="15.5703125" style="83" bestFit="1" customWidth="1"/>
    <col min="5639" max="5639" width="5.42578125" style="83" bestFit="1" customWidth="1"/>
    <col min="5640" max="5889" width="6.85546875" style="83"/>
    <col min="5890" max="5890" width="3" style="83" bestFit="1" customWidth="1"/>
    <col min="5891" max="5891" width="16.85546875" style="83" bestFit="1" customWidth="1"/>
    <col min="5892" max="5892" width="4.42578125" style="83" bestFit="1" customWidth="1"/>
    <col min="5893" max="5893" width="18.7109375" style="83" bestFit="1" customWidth="1"/>
    <col min="5894" max="5894" width="15.5703125" style="83" bestFit="1" customWidth="1"/>
    <col min="5895" max="5895" width="5.42578125" style="83" bestFit="1" customWidth="1"/>
    <col min="5896" max="6145" width="6.85546875" style="83"/>
    <col min="6146" max="6146" width="3" style="83" bestFit="1" customWidth="1"/>
    <col min="6147" max="6147" width="16.85546875" style="83" bestFit="1" customWidth="1"/>
    <col min="6148" max="6148" width="4.42578125" style="83" bestFit="1" customWidth="1"/>
    <col min="6149" max="6149" width="18.7109375" style="83" bestFit="1" customWidth="1"/>
    <col min="6150" max="6150" width="15.5703125" style="83" bestFit="1" customWidth="1"/>
    <col min="6151" max="6151" width="5.42578125" style="83" bestFit="1" customWidth="1"/>
    <col min="6152" max="6401" width="6.85546875" style="83"/>
    <col min="6402" max="6402" width="3" style="83" bestFit="1" customWidth="1"/>
    <col min="6403" max="6403" width="16.85546875" style="83" bestFit="1" customWidth="1"/>
    <col min="6404" max="6404" width="4.42578125" style="83" bestFit="1" customWidth="1"/>
    <col min="6405" max="6405" width="18.7109375" style="83" bestFit="1" customWidth="1"/>
    <col min="6406" max="6406" width="15.5703125" style="83" bestFit="1" customWidth="1"/>
    <col min="6407" max="6407" width="5.42578125" style="83" bestFit="1" customWidth="1"/>
    <col min="6408" max="6657" width="6.85546875" style="83"/>
    <col min="6658" max="6658" width="3" style="83" bestFit="1" customWidth="1"/>
    <col min="6659" max="6659" width="16.85546875" style="83" bestFit="1" customWidth="1"/>
    <col min="6660" max="6660" width="4.42578125" style="83" bestFit="1" customWidth="1"/>
    <col min="6661" max="6661" width="18.7109375" style="83" bestFit="1" customWidth="1"/>
    <col min="6662" max="6662" width="15.5703125" style="83" bestFit="1" customWidth="1"/>
    <col min="6663" max="6663" width="5.42578125" style="83" bestFit="1" customWidth="1"/>
    <col min="6664" max="6913" width="6.85546875" style="83"/>
    <col min="6914" max="6914" width="3" style="83" bestFit="1" customWidth="1"/>
    <col min="6915" max="6915" width="16.85546875" style="83" bestFit="1" customWidth="1"/>
    <col min="6916" max="6916" width="4.42578125" style="83" bestFit="1" customWidth="1"/>
    <col min="6917" max="6917" width="18.7109375" style="83" bestFit="1" customWidth="1"/>
    <col min="6918" max="6918" width="15.5703125" style="83" bestFit="1" customWidth="1"/>
    <col min="6919" max="6919" width="5.42578125" style="83" bestFit="1" customWidth="1"/>
    <col min="6920" max="7169" width="6.85546875" style="83"/>
    <col min="7170" max="7170" width="3" style="83" bestFit="1" customWidth="1"/>
    <col min="7171" max="7171" width="16.85546875" style="83" bestFit="1" customWidth="1"/>
    <col min="7172" max="7172" width="4.42578125" style="83" bestFit="1" customWidth="1"/>
    <col min="7173" max="7173" width="18.7109375" style="83" bestFit="1" customWidth="1"/>
    <col min="7174" max="7174" width="15.5703125" style="83" bestFit="1" customWidth="1"/>
    <col min="7175" max="7175" width="5.42578125" style="83" bestFit="1" customWidth="1"/>
    <col min="7176" max="7425" width="6.85546875" style="83"/>
    <col min="7426" max="7426" width="3" style="83" bestFit="1" customWidth="1"/>
    <col min="7427" max="7427" width="16.85546875" style="83" bestFit="1" customWidth="1"/>
    <col min="7428" max="7428" width="4.42578125" style="83" bestFit="1" customWidth="1"/>
    <col min="7429" max="7429" width="18.7109375" style="83" bestFit="1" customWidth="1"/>
    <col min="7430" max="7430" width="15.5703125" style="83" bestFit="1" customWidth="1"/>
    <col min="7431" max="7431" width="5.42578125" style="83" bestFit="1" customWidth="1"/>
    <col min="7432" max="7681" width="6.85546875" style="83"/>
    <col min="7682" max="7682" width="3" style="83" bestFit="1" customWidth="1"/>
    <col min="7683" max="7683" width="16.85546875" style="83" bestFit="1" customWidth="1"/>
    <col min="7684" max="7684" width="4.42578125" style="83" bestFit="1" customWidth="1"/>
    <col min="7685" max="7685" width="18.7109375" style="83" bestFit="1" customWidth="1"/>
    <col min="7686" max="7686" width="15.5703125" style="83" bestFit="1" customWidth="1"/>
    <col min="7687" max="7687" width="5.42578125" style="83" bestFit="1" customWidth="1"/>
    <col min="7688" max="7937" width="6.85546875" style="83"/>
    <col min="7938" max="7938" width="3" style="83" bestFit="1" customWidth="1"/>
    <col min="7939" max="7939" width="16.85546875" style="83" bestFit="1" customWidth="1"/>
    <col min="7940" max="7940" width="4.42578125" style="83" bestFit="1" customWidth="1"/>
    <col min="7941" max="7941" width="18.7109375" style="83" bestFit="1" customWidth="1"/>
    <col min="7942" max="7942" width="15.5703125" style="83" bestFit="1" customWidth="1"/>
    <col min="7943" max="7943" width="5.42578125" style="83" bestFit="1" customWidth="1"/>
    <col min="7944" max="8193" width="6.85546875" style="83"/>
    <col min="8194" max="8194" width="3" style="83" bestFit="1" customWidth="1"/>
    <col min="8195" max="8195" width="16.85546875" style="83" bestFit="1" customWidth="1"/>
    <col min="8196" max="8196" width="4.42578125" style="83" bestFit="1" customWidth="1"/>
    <col min="8197" max="8197" width="18.7109375" style="83" bestFit="1" customWidth="1"/>
    <col min="8198" max="8198" width="15.5703125" style="83" bestFit="1" customWidth="1"/>
    <col min="8199" max="8199" width="5.42578125" style="83" bestFit="1" customWidth="1"/>
    <col min="8200" max="8449" width="6.85546875" style="83"/>
    <col min="8450" max="8450" width="3" style="83" bestFit="1" customWidth="1"/>
    <col min="8451" max="8451" width="16.85546875" style="83" bestFit="1" customWidth="1"/>
    <col min="8452" max="8452" width="4.42578125" style="83" bestFit="1" customWidth="1"/>
    <col min="8453" max="8453" width="18.7109375" style="83" bestFit="1" customWidth="1"/>
    <col min="8454" max="8454" width="15.5703125" style="83" bestFit="1" customWidth="1"/>
    <col min="8455" max="8455" width="5.42578125" style="83" bestFit="1" customWidth="1"/>
    <col min="8456" max="8705" width="6.85546875" style="83"/>
    <col min="8706" max="8706" width="3" style="83" bestFit="1" customWidth="1"/>
    <col min="8707" max="8707" width="16.85546875" style="83" bestFit="1" customWidth="1"/>
    <col min="8708" max="8708" width="4.42578125" style="83" bestFit="1" customWidth="1"/>
    <col min="8709" max="8709" width="18.7109375" style="83" bestFit="1" customWidth="1"/>
    <col min="8710" max="8710" width="15.5703125" style="83" bestFit="1" customWidth="1"/>
    <col min="8711" max="8711" width="5.42578125" style="83" bestFit="1" customWidth="1"/>
    <col min="8712" max="8961" width="6.85546875" style="83"/>
    <col min="8962" max="8962" width="3" style="83" bestFit="1" customWidth="1"/>
    <col min="8963" max="8963" width="16.85546875" style="83" bestFit="1" customWidth="1"/>
    <col min="8964" max="8964" width="4.42578125" style="83" bestFit="1" customWidth="1"/>
    <col min="8965" max="8965" width="18.7109375" style="83" bestFit="1" customWidth="1"/>
    <col min="8966" max="8966" width="15.5703125" style="83" bestFit="1" customWidth="1"/>
    <col min="8967" max="8967" width="5.42578125" style="83" bestFit="1" customWidth="1"/>
    <col min="8968" max="9217" width="6.85546875" style="83"/>
    <col min="9218" max="9218" width="3" style="83" bestFit="1" customWidth="1"/>
    <col min="9219" max="9219" width="16.85546875" style="83" bestFit="1" customWidth="1"/>
    <col min="9220" max="9220" width="4.42578125" style="83" bestFit="1" customWidth="1"/>
    <col min="9221" max="9221" width="18.7109375" style="83" bestFit="1" customWidth="1"/>
    <col min="9222" max="9222" width="15.5703125" style="83" bestFit="1" customWidth="1"/>
    <col min="9223" max="9223" width="5.42578125" style="83" bestFit="1" customWidth="1"/>
    <col min="9224" max="9473" width="6.85546875" style="83"/>
    <col min="9474" max="9474" width="3" style="83" bestFit="1" customWidth="1"/>
    <col min="9475" max="9475" width="16.85546875" style="83" bestFit="1" customWidth="1"/>
    <col min="9476" max="9476" width="4.42578125" style="83" bestFit="1" customWidth="1"/>
    <col min="9477" max="9477" width="18.7109375" style="83" bestFit="1" customWidth="1"/>
    <col min="9478" max="9478" width="15.5703125" style="83" bestFit="1" customWidth="1"/>
    <col min="9479" max="9479" width="5.42578125" style="83" bestFit="1" customWidth="1"/>
    <col min="9480" max="9729" width="6.85546875" style="83"/>
    <col min="9730" max="9730" width="3" style="83" bestFit="1" customWidth="1"/>
    <col min="9731" max="9731" width="16.85546875" style="83" bestFit="1" customWidth="1"/>
    <col min="9732" max="9732" width="4.42578125" style="83" bestFit="1" customWidth="1"/>
    <col min="9733" max="9733" width="18.7109375" style="83" bestFit="1" customWidth="1"/>
    <col min="9734" max="9734" width="15.5703125" style="83" bestFit="1" customWidth="1"/>
    <col min="9735" max="9735" width="5.42578125" style="83" bestFit="1" customWidth="1"/>
    <col min="9736" max="9985" width="6.85546875" style="83"/>
    <col min="9986" max="9986" width="3" style="83" bestFit="1" customWidth="1"/>
    <col min="9987" max="9987" width="16.85546875" style="83" bestFit="1" customWidth="1"/>
    <col min="9988" max="9988" width="4.42578125" style="83" bestFit="1" customWidth="1"/>
    <col min="9989" max="9989" width="18.7109375" style="83" bestFit="1" customWidth="1"/>
    <col min="9990" max="9990" width="15.5703125" style="83" bestFit="1" customWidth="1"/>
    <col min="9991" max="9991" width="5.42578125" style="83" bestFit="1" customWidth="1"/>
    <col min="9992" max="10241" width="6.85546875" style="83"/>
    <col min="10242" max="10242" width="3" style="83" bestFit="1" customWidth="1"/>
    <col min="10243" max="10243" width="16.85546875" style="83" bestFit="1" customWidth="1"/>
    <col min="10244" max="10244" width="4.42578125" style="83" bestFit="1" customWidth="1"/>
    <col min="10245" max="10245" width="18.7109375" style="83" bestFit="1" customWidth="1"/>
    <col min="10246" max="10246" width="15.5703125" style="83" bestFit="1" customWidth="1"/>
    <col min="10247" max="10247" width="5.42578125" style="83" bestFit="1" customWidth="1"/>
    <col min="10248" max="10497" width="6.85546875" style="83"/>
    <col min="10498" max="10498" width="3" style="83" bestFit="1" customWidth="1"/>
    <col min="10499" max="10499" width="16.85546875" style="83" bestFit="1" customWidth="1"/>
    <col min="10500" max="10500" width="4.42578125" style="83" bestFit="1" customWidth="1"/>
    <col min="10501" max="10501" width="18.7109375" style="83" bestFit="1" customWidth="1"/>
    <col min="10502" max="10502" width="15.5703125" style="83" bestFit="1" customWidth="1"/>
    <col min="10503" max="10503" width="5.42578125" style="83" bestFit="1" customWidth="1"/>
    <col min="10504" max="10753" width="6.85546875" style="83"/>
    <col min="10754" max="10754" width="3" style="83" bestFit="1" customWidth="1"/>
    <col min="10755" max="10755" width="16.85546875" style="83" bestFit="1" customWidth="1"/>
    <col min="10756" max="10756" width="4.42578125" style="83" bestFit="1" customWidth="1"/>
    <col min="10757" max="10757" width="18.7109375" style="83" bestFit="1" customWidth="1"/>
    <col min="10758" max="10758" width="15.5703125" style="83" bestFit="1" customWidth="1"/>
    <col min="10759" max="10759" width="5.42578125" style="83" bestFit="1" customWidth="1"/>
    <col min="10760" max="11009" width="6.85546875" style="83"/>
    <col min="11010" max="11010" width="3" style="83" bestFit="1" customWidth="1"/>
    <col min="11011" max="11011" width="16.85546875" style="83" bestFit="1" customWidth="1"/>
    <col min="11012" max="11012" width="4.42578125" style="83" bestFit="1" customWidth="1"/>
    <col min="11013" max="11013" width="18.7109375" style="83" bestFit="1" customWidth="1"/>
    <col min="11014" max="11014" width="15.5703125" style="83" bestFit="1" customWidth="1"/>
    <col min="11015" max="11015" width="5.42578125" style="83" bestFit="1" customWidth="1"/>
    <col min="11016" max="11265" width="6.85546875" style="83"/>
    <col min="11266" max="11266" width="3" style="83" bestFit="1" customWidth="1"/>
    <col min="11267" max="11267" width="16.85546875" style="83" bestFit="1" customWidth="1"/>
    <col min="11268" max="11268" width="4.42578125" style="83" bestFit="1" customWidth="1"/>
    <col min="11269" max="11269" width="18.7109375" style="83" bestFit="1" customWidth="1"/>
    <col min="11270" max="11270" width="15.5703125" style="83" bestFit="1" customWidth="1"/>
    <col min="11271" max="11271" width="5.42578125" style="83" bestFit="1" customWidth="1"/>
    <col min="11272" max="11521" width="6.85546875" style="83"/>
    <col min="11522" max="11522" width="3" style="83" bestFit="1" customWidth="1"/>
    <col min="11523" max="11523" width="16.85546875" style="83" bestFit="1" customWidth="1"/>
    <col min="11524" max="11524" width="4.42578125" style="83" bestFit="1" customWidth="1"/>
    <col min="11525" max="11525" width="18.7109375" style="83" bestFit="1" customWidth="1"/>
    <col min="11526" max="11526" width="15.5703125" style="83" bestFit="1" customWidth="1"/>
    <col min="11527" max="11527" width="5.42578125" style="83" bestFit="1" customWidth="1"/>
    <col min="11528" max="11777" width="6.85546875" style="83"/>
    <col min="11778" max="11778" width="3" style="83" bestFit="1" customWidth="1"/>
    <col min="11779" max="11779" width="16.85546875" style="83" bestFit="1" customWidth="1"/>
    <col min="11780" max="11780" width="4.42578125" style="83" bestFit="1" customWidth="1"/>
    <col min="11781" max="11781" width="18.7109375" style="83" bestFit="1" customWidth="1"/>
    <col min="11782" max="11782" width="15.5703125" style="83" bestFit="1" customWidth="1"/>
    <col min="11783" max="11783" width="5.42578125" style="83" bestFit="1" customWidth="1"/>
    <col min="11784" max="12033" width="6.85546875" style="83"/>
    <col min="12034" max="12034" width="3" style="83" bestFit="1" customWidth="1"/>
    <col min="12035" max="12035" width="16.85546875" style="83" bestFit="1" customWidth="1"/>
    <col min="12036" max="12036" width="4.42578125" style="83" bestFit="1" customWidth="1"/>
    <col min="12037" max="12037" width="18.7109375" style="83" bestFit="1" customWidth="1"/>
    <col min="12038" max="12038" width="15.5703125" style="83" bestFit="1" customWidth="1"/>
    <col min="12039" max="12039" width="5.42578125" style="83" bestFit="1" customWidth="1"/>
    <col min="12040" max="12289" width="6.85546875" style="83"/>
    <col min="12290" max="12290" width="3" style="83" bestFit="1" customWidth="1"/>
    <col min="12291" max="12291" width="16.85546875" style="83" bestFit="1" customWidth="1"/>
    <col min="12292" max="12292" width="4.42578125" style="83" bestFit="1" customWidth="1"/>
    <col min="12293" max="12293" width="18.7109375" style="83" bestFit="1" customWidth="1"/>
    <col min="12294" max="12294" width="15.5703125" style="83" bestFit="1" customWidth="1"/>
    <col min="12295" max="12295" width="5.42578125" style="83" bestFit="1" customWidth="1"/>
    <col min="12296" max="12545" width="6.85546875" style="83"/>
    <col min="12546" max="12546" width="3" style="83" bestFit="1" customWidth="1"/>
    <col min="12547" max="12547" width="16.85546875" style="83" bestFit="1" customWidth="1"/>
    <col min="12548" max="12548" width="4.42578125" style="83" bestFit="1" customWidth="1"/>
    <col min="12549" max="12549" width="18.7109375" style="83" bestFit="1" customWidth="1"/>
    <col min="12550" max="12550" width="15.5703125" style="83" bestFit="1" customWidth="1"/>
    <col min="12551" max="12551" width="5.42578125" style="83" bestFit="1" customWidth="1"/>
    <col min="12552" max="12801" width="6.85546875" style="83"/>
    <col min="12802" max="12802" width="3" style="83" bestFit="1" customWidth="1"/>
    <col min="12803" max="12803" width="16.85546875" style="83" bestFit="1" customWidth="1"/>
    <col min="12804" max="12804" width="4.42578125" style="83" bestFit="1" customWidth="1"/>
    <col min="12805" max="12805" width="18.7109375" style="83" bestFit="1" customWidth="1"/>
    <col min="12806" max="12806" width="15.5703125" style="83" bestFit="1" customWidth="1"/>
    <col min="12807" max="12807" width="5.42578125" style="83" bestFit="1" customWidth="1"/>
    <col min="12808" max="13057" width="6.85546875" style="83"/>
    <col min="13058" max="13058" width="3" style="83" bestFit="1" customWidth="1"/>
    <col min="13059" max="13059" width="16.85546875" style="83" bestFit="1" customWidth="1"/>
    <col min="13060" max="13060" width="4.42578125" style="83" bestFit="1" customWidth="1"/>
    <col min="13061" max="13061" width="18.7109375" style="83" bestFit="1" customWidth="1"/>
    <col min="13062" max="13062" width="15.5703125" style="83" bestFit="1" customWidth="1"/>
    <col min="13063" max="13063" width="5.42578125" style="83" bestFit="1" customWidth="1"/>
    <col min="13064" max="13313" width="6.85546875" style="83"/>
    <col min="13314" max="13314" width="3" style="83" bestFit="1" customWidth="1"/>
    <col min="13315" max="13315" width="16.85546875" style="83" bestFit="1" customWidth="1"/>
    <col min="13316" max="13316" width="4.42578125" style="83" bestFit="1" customWidth="1"/>
    <col min="13317" max="13317" width="18.7109375" style="83" bestFit="1" customWidth="1"/>
    <col min="13318" max="13318" width="15.5703125" style="83" bestFit="1" customWidth="1"/>
    <col min="13319" max="13319" width="5.42578125" style="83" bestFit="1" customWidth="1"/>
    <col min="13320" max="13569" width="6.85546875" style="83"/>
    <col min="13570" max="13570" width="3" style="83" bestFit="1" customWidth="1"/>
    <col min="13571" max="13571" width="16.85546875" style="83" bestFit="1" customWidth="1"/>
    <col min="13572" max="13572" width="4.42578125" style="83" bestFit="1" customWidth="1"/>
    <col min="13573" max="13573" width="18.7109375" style="83" bestFit="1" customWidth="1"/>
    <col min="13574" max="13574" width="15.5703125" style="83" bestFit="1" customWidth="1"/>
    <col min="13575" max="13575" width="5.42578125" style="83" bestFit="1" customWidth="1"/>
    <col min="13576" max="13825" width="6.85546875" style="83"/>
    <col min="13826" max="13826" width="3" style="83" bestFit="1" customWidth="1"/>
    <col min="13827" max="13827" width="16.85546875" style="83" bestFit="1" customWidth="1"/>
    <col min="13828" max="13828" width="4.42578125" style="83" bestFit="1" customWidth="1"/>
    <col min="13829" max="13829" width="18.7109375" style="83" bestFit="1" customWidth="1"/>
    <col min="13830" max="13830" width="15.5703125" style="83" bestFit="1" customWidth="1"/>
    <col min="13831" max="13831" width="5.42578125" style="83" bestFit="1" customWidth="1"/>
    <col min="13832" max="14081" width="6.85546875" style="83"/>
    <col min="14082" max="14082" width="3" style="83" bestFit="1" customWidth="1"/>
    <col min="14083" max="14083" width="16.85546875" style="83" bestFit="1" customWidth="1"/>
    <col min="14084" max="14084" width="4.42578125" style="83" bestFit="1" customWidth="1"/>
    <col min="14085" max="14085" width="18.7109375" style="83" bestFit="1" customWidth="1"/>
    <col min="14086" max="14086" width="15.5703125" style="83" bestFit="1" customWidth="1"/>
    <col min="14087" max="14087" width="5.42578125" style="83" bestFit="1" customWidth="1"/>
    <col min="14088" max="14337" width="6.85546875" style="83"/>
    <col min="14338" max="14338" width="3" style="83" bestFit="1" customWidth="1"/>
    <col min="14339" max="14339" width="16.85546875" style="83" bestFit="1" customWidth="1"/>
    <col min="14340" max="14340" width="4.42578125" style="83" bestFit="1" customWidth="1"/>
    <col min="14341" max="14341" width="18.7109375" style="83" bestFit="1" customWidth="1"/>
    <col min="14342" max="14342" width="15.5703125" style="83" bestFit="1" customWidth="1"/>
    <col min="14343" max="14343" width="5.42578125" style="83" bestFit="1" customWidth="1"/>
    <col min="14344" max="14593" width="6.85546875" style="83"/>
    <col min="14594" max="14594" width="3" style="83" bestFit="1" customWidth="1"/>
    <col min="14595" max="14595" width="16.85546875" style="83" bestFit="1" customWidth="1"/>
    <col min="14596" max="14596" width="4.42578125" style="83" bestFit="1" customWidth="1"/>
    <col min="14597" max="14597" width="18.7109375" style="83" bestFit="1" customWidth="1"/>
    <col min="14598" max="14598" width="15.5703125" style="83" bestFit="1" customWidth="1"/>
    <col min="14599" max="14599" width="5.42578125" style="83" bestFit="1" customWidth="1"/>
    <col min="14600" max="14849" width="6.85546875" style="83"/>
    <col min="14850" max="14850" width="3" style="83" bestFit="1" customWidth="1"/>
    <col min="14851" max="14851" width="16.85546875" style="83" bestFit="1" customWidth="1"/>
    <col min="14852" max="14852" width="4.42578125" style="83" bestFit="1" customWidth="1"/>
    <col min="14853" max="14853" width="18.7109375" style="83" bestFit="1" customWidth="1"/>
    <col min="14854" max="14854" width="15.5703125" style="83" bestFit="1" customWidth="1"/>
    <col min="14855" max="14855" width="5.42578125" style="83" bestFit="1" customWidth="1"/>
    <col min="14856" max="15105" width="6.85546875" style="83"/>
    <col min="15106" max="15106" width="3" style="83" bestFit="1" customWidth="1"/>
    <col min="15107" max="15107" width="16.85546875" style="83" bestFit="1" customWidth="1"/>
    <col min="15108" max="15108" width="4.42578125" style="83" bestFit="1" customWidth="1"/>
    <col min="15109" max="15109" width="18.7109375" style="83" bestFit="1" customWidth="1"/>
    <col min="15110" max="15110" width="15.5703125" style="83" bestFit="1" customWidth="1"/>
    <col min="15111" max="15111" width="5.42578125" style="83" bestFit="1" customWidth="1"/>
    <col min="15112" max="15361" width="6.85546875" style="83"/>
    <col min="15362" max="15362" width="3" style="83" bestFit="1" customWidth="1"/>
    <col min="15363" max="15363" width="16.85546875" style="83" bestFit="1" customWidth="1"/>
    <col min="15364" max="15364" width="4.42578125" style="83" bestFit="1" customWidth="1"/>
    <col min="15365" max="15365" width="18.7109375" style="83" bestFit="1" customWidth="1"/>
    <col min="15366" max="15366" width="15.5703125" style="83" bestFit="1" customWidth="1"/>
    <col min="15367" max="15367" width="5.42578125" style="83" bestFit="1" customWidth="1"/>
    <col min="15368" max="15617" width="6.85546875" style="83"/>
    <col min="15618" max="15618" width="3" style="83" bestFit="1" customWidth="1"/>
    <col min="15619" max="15619" width="16.85546875" style="83" bestFit="1" customWidth="1"/>
    <col min="15620" max="15620" width="4.42578125" style="83" bestFit="1" customWidth="1"/>
    <col min="15621" max="15621" width="18.7109375" style="83" bestFit="1" customWidth="1"/>
    <col min="15622" max="15622" width="15.5703125" style="83" bestFit="1" customWidth="1"/>
    <col min="15623" max="15623" width="5.42578125" style="83" bestFit="1" customWidth="1"/>
    <col min="15624" max="15873" width="6.85546875" style="83"/>
    <col min="15874" max="15874" width="3" style="83" bestFit="1" customWidth="1"/>
    <col min="15875" max="15875" width="16.85546875" style="83" bestFit="1" customWidth="1"/>
    <col min="15876" max="15876" width="4.42578125" style="83" bestFit="1" customWidth="1"/>
    <col min="15877" max="15877" width="18.7109375" style="83" bestFit="1" customWidth="1"/>
    <col min="15878" max="15878" width="15.5703125" style="83" bestFit="1" customWidth="1"/>
    <col min="15879" max="15879" width="5.42578125" style="83" bestFit="1" customWidth="1"/>
    <col min="15880" max="16129" width="6.85546875" style="83"/>
    <col min="16130" max="16130" width="3" style="83" bestFit="1" customWidth="1"/>
    <col min="16131" max="16131" width="16.85546875" style="83" bestFit="1" customWidth="1"/>
    <col min="16132" max="16132" width="4.42578125" style="83" bestFit="1" customWidth="1"/>
    <col min="16133" max="16133" width="18.7109375" style="83" bestFit="1" customWidth="1"/>
    <col min="16134" max="16134" width="15.5703125" style="83" bestFit="1" customWidth="1"/>
    <col min="16135" max="16135" width="5.42578125" style="83" bestFit="1" customWidth="1"/>
    <col min="16136" max="16384" width="6.85546875" style="83"/>
  </cols>
  <sheetData>
    <row r="1" spans="1:12" ht="16.5" customHeight="1">
      <c r="A1" s="78"/>
      <c r="B1" s="79"/>
      <c r="C1" s="78"/>
      <c r="D1" s="78"/>
      <c r="E1" s="78"/>
      <c r="F1" s="78"/>
      <c r="G1" s="78"/>
      <c r="H1" s="78"/>
      <c r="I1" s="78"/>
      <c r="J1" s="80" t="s">
        <v>52</v>
      </c>
      <c r="K1" s="81" t="s">
        <v>51</v>
      </c>
      <c r="L1" s="82" t="s">
        <v>72</v>
      </c>
    </row>
    <row r="2" spans="1:12" ht="48.75" customHeight="1">
      <c r="A2" s="119" t="s">
        <v>73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84">
        <v>41635</v>
      </c>
    </row>
    <row r="3" spans="1:12" ht="28.5" customHeight="1">
      <c r="A3" s="120" t="s">
        <v>31</v>
      </c>
      <c r="B3" s="122" t="s">
        <v>32</v>
      </c>
      <c r="C3" s="120" t="s">
        <v>33</v>
      </c>
      <c r="D3" s="120" t="s">
        <v>30</v>
      </c>
      <c r="E3" s="120" t="s">
        <v>4</v>
      </c>
      <c r="F3" s="120" t="s">
        <v>34</v>
      </c>
      <c r="G3" s="124" t="s">
        <v>57</v>
      </c>
      <c r="H3" s="91">
        <v>1</v>
      </c>
      <c r="I3" s="91">
        <v>2</v>
      </c>
      <c r="J3" s="91">
        <v>3</v>
      </c>
      <c r="K3" s="91">
        <v>4</v>
      </c>
      <c r="L3" s="118" t="s">
        <v>50</v>
      </c>
    </row>
    <row r="4" spans="1:12" ht="28.5" customHeight="1">
      <c r="A4" s="121"/>
      <c r="B4" s="123"/>
      <c r="C4" s="121"/>
      <c r="D4" s="121"/>
      <c r="E4" s="121"/>
      <c r="F4" s="121"/>
      <c r="G4" s="125"/>
      <c r="H4" s="92" t="s">
        <v>48</v>
      </c>
      <c r="I4" s="93" t="s">
        <v>45</v>
      </c>
      <c r="J4" s="94" t="s">
        <v>46</v>
      </c>
      <c r="K4" s="95" t="s">
        <v>47</v>
      </c>
      <c r="L4" s="118"/>
    </row>
    <row r="5" spans="1:12" ht="13.5" customHeight="1">
      <c r="A5" s="96">
        <v>1</v>
      </c>
      <c r="B5" s="97" t="s">
        <v>26</v>
      </c>
      <c r="C5" s="98"/>
      <c r="D5" s="99"/>
      <c r="E5" s="99"/>
      <c r="F5" s="99"/>
      <c r="G5" s="100"/>
      <c r="H5" s="97"/>
      <c r="I5" s="97"/>
      <c r="J5" s="97"/>
      <c r="K5" s="97"/>
      <c r="L5" s="85" t="str">
        <f t="shared" ref="L5:L68" si="0">IF(G5=$K$1,$G$3,(IF(H5=$K$1,$H$4,(IF(I5=$K$1,$I$4,(IF(J5=$K$1,$J$4,(IF(K5=$K$1,$K$4,$J$1)))))))))</f>
        <v>TARAMA YAPILMADI</v>
      </c>
    </row>
    <row r="6" spans="1:12" ht="13.5" customHeight="1">
      <c r="A6" s="96">
        <v>2</v>
      </c>
      <c r="B6" s="97" t="s">
        <v>26</v>
      </c>
      <c r="C6" s="98"/>
      <c r="D6" s="99"/>
      <c r="E6" s="99"/>
      <c r="F6" s="99"/>
      <c r="G6" s="100"/>
      <c r="H6" s="97"/>
      <c r="I6" s="97"/>
      <c r="J6" s="97"/>
      <c r="K6" s="97"/>
      <c r="L6" s="85" t="str">
        <f t="shared" si="0"/>
        <v>TARAMA YAPILMADI</v>
      </c>
    </row>
    <row r="7" spans="1:12" ht="13.5" customHeight="1">
      <c r="A7" s="96">
        <v>3</v>
      </c>
      <c r="B7" s="97" t="s">
        <v>26</v>
      </c>
      <c r="C7" s="98"/>
      <c r="D7" s="99"/>
      <c r="E7" s="99"/>
      <c r="F7" s="99"/>
      <c r="G7" s="100"/>
      <c r="H7" s="97"/>
      <c r="I7" s="97"/>
      <c r="J7" s="97"/>
      <c r="K7" s="97"/>
      <c r="L7" s="85" t="str">
        <f t="shared" si="0"/>
        <v>TARAMA YAPILMADI</v>
      </c>
    </row>
    <row r="8" spans="1:12" ht="13.5" customHeight="1">
      <c r="A8" s="96">
        <v>4</v>
      </c>
      <c r="B8" s="97" t="s">
        <v>26</v>
      </c>
      <c r="C8" s="98"/>
      <c r="D8" s="99"/>
      <c r="E8" s="99"/>
      <c r="F8" s="99"/>
      <c r="G8" s="100"/>
      <c r="H8" s="97"/>
      <c r="I8" s="97"/>
      <c r="J8" s="97"/>
      <c r="K8" s="97"/>
      <c r="L8" s="85" t="str">
        <f t="shared" si="0"/>
        <v>TARAMA YAPILMADI</v>
      </c>
    </row>
    <row r="9" spans="1:12" ht="13.5" customHeight="1">
      <c r="A9" s="96">
        <v>5</v>
      </c>
      <c r="B9" s="97" t="s">
        <v>26</v>
      </c>
      <c r="C9" s="98"/>
      <c r="D9" s="99"/>
      <c r="E9" s="99"/>
      <c r="F9" s="99"/>
      <c r="G9" s="100"/>
      <c r="H9" s="97"/>
      <c r="I9" s="97"/>
      <c r="J9" s="97"/>
      <c r="K9" s="97"/>
      <c r="L9" s="85" t="str">
        <f t="shared" si="0"/>
        <v>TARAMA YAPILMADI</v>
      </c>
    </row>
    <row r="10" spans="1:12" ht="13.5" customHeight="1">
      <c r="A10" s="96">
        <v>6</v>
      </c>
      <c r="B10" s="97" t="s">
        <v>26</v>
      </c>
      <c r="C10" s="98"/>
      <c r="D10" s="99"/>
      <c r="E10" s="99"/>
      <c r="F10" s="99"/>
      <c r="G10" s="100"/>
      <c r="H10" s="97"/>
      <c r="I10" s="97"/>
      <c r="J10" s="97"/>
      <c r="K10" s="97"/>
      <c r="L10" s="85" t="str">
        <f t="shared" si="0"/>
        <v>TARAMA YAPILMADI</v>
      </c>
    </row>
    <row r="11" spans="1:12" ht="13.5" customHeight="1">
      <c r="A11" s="96">
        <v>7</v>
      </c>
      <c r="B11" s="97" t="s">
        <v>26</v>
      </c>
      <c r="C11" s="98"/>
      <c r="D11" s="99"/>
      <c r="E11" s="99"/>
      <c r="F11" s="99"/>
      <c r="G11" s="100"/>
      <c r="H11" s="97"/>
      <c r="I11" s="97"/>
      <c r="J11" s="97"/>
      <c r="K11" s="97"/>
      <c r="L11" s="85" t="str">
        <f t="shared" si="0"/>
        <v>TARAMA YAPILMADI</v>
      </c>
    </row>
    <row r="12" spans="1:12" ht="13.5" customHeight="1">
      <c r="A12" s="96">
        <v>8</v>
      </c>
      <c r="B12" s="97" t="s">
        <v>26</v>
      </c>
      <c r="C12" s="98"/>
      <c r="D12" s="99"/>
      <c r="E12" s="99"/>
      <c r="F12" s="99"/>
      <c r="G12" s="100"/>
      <c r="H12" s="97"/>
      <c r="I12" s="97"/>
      <c r="J12" s="97"/>
      <c r="K12" s="97"/>
      <c r="L12" s="85" t="str">
        <f t="shared" si="0"/>
        <v>TARAMA YAPILMADI</v>
      </c>
    </row>
    <row r="13" spans="1:12" ht="13.5" customHeight="1">
      <c r="A13" s="96">
        <v>9</v>
      </c>
      <c r="B13" s="97" t="s">
        <v>26</v>
      </c>
      <c r="C13" s="98"/>
      <c r="D13" s="99"/>
      <c r="E13" s="99"/>
      <c r="F13" s="99"/>
      <c r="G13" s="100"/>
      <c r="H13" s="97"/>
      <c r="I13" s="97"/>
      <c r="J13" s="97"/>
      <c r="K13" s="97"/>
      <c r="L13" s="85" t="str">
        <f t="shared" si="0"/>
        <v>TARAMA YAPILMADI</v>
      </c>
    </row>
    <row r="14" spans="1:12" ht="13.5" customHeight="1">
      <c r="A14" s="96">
        <v>10</v>
      </c>
      <c r="B14" s="97" t="s">
        <v>26</v>
      </c>
      <c r="C14" s="98"/>
      <c r="D14" s="99"/>
      <c r="E14" s="99"/>
      <c r="F14" s="99"/>
      <c r="G14" s="100"/>
      <c r="H14" s="97"/>
      <c r="I14" s="97"/>
      <c r="J14" s="97"/>
      <c r="K14" s="97"/>
      <c r="L14" s="85" t="str">
        <f t="shared" si="0"/>
        <v>TARAMA YAPILMADI</v>
      </c>
    </row>
    <row r="15" spans="1:12" ht="13.5" customHeight="1">
      <c r="A15" s="96">
        <v>11</v>
      </c>
      <c r="B15" s="97" t="s">
        <v>26</v>
      </c>
      <c r="C15" s="98"/>
      <c r="D15" s="99"/>
      <c r="E15" s="99"/>
      <c r="F15" s="99"/>
      <c r="G15" s="100"/>
      <c r="H15" s="97"/>
      <c r="I15" s="97"/>
      <c r="J15" s="97"/>
      <c r="K15" s="97"/>
      <c r="L15" s="85" t="str">
        <f t="shared" si="0"/>
        <v>TARAMA YAPILMADI</v>
      </c>
    </row>
    <row r="16" spans="1:12" ht="13.5" customHeight="1">
      <c r="A16" s="96">
        <v>12</v>
      </c>
      <c r="B16" s="97" t="s">
        <v>26</v>
      </c>
      <c r="C16" s="98"/>
      <c r="D16" s="99"/>
      <c r="E16" s="99"/>
      <c r="F16" s="99"/>
      <c r="G16" s="100"/>
      <c r="H16" s="97"/>
      <c r="I16" s="97"/>
      <c r="J16" s="97"/>
      <c r="K16" s="97"/>
      <c r="L16" s="85" t="str">
        <f t="shared" si="0"/>
        <v>TARAMA YAPILMADI</v>
      </c>
    </row>
    <row r="17" spans="1:12" ht="13.5" customHeight="1">
      <c r="A17" s="96">
        <v>13</v>
      </c>
      <c r="B17" s="97" t="s">
        <v>26</v>
      </c>
      <c r="C17" s="98"/>
      <c r="D17" s="99"/>
      <c r="E17" s="99"/>
      <c r="F17" s="99"/>
      <c r="G17" s="100"/>
      <c r="H17" s="97"/>
      <c r="I17" s="97"/>
      <c r="J17" s="97"/>
      <c r="K17" s="97"/>
      <c r="L17" s="85" t="str">
        <f t="shared" si="0"/>
        <v>TARAMA YAPILMADI</v>
      </c>
    </row>
    <row r="18" spans="1:12" ht="13.5" customHeight="1">
      <c r="A18" s="96">
        <v>14</v>
      </c>
      <c r="B18" s="97" t="s">
        <v>26</v>
      </c>
      <c r="C18" s="98"/>
      <c r="D18" s="99"/>
      <c r="E18" s="99"/>
      <c r="F18" s="99"/>
      <c r="G18" s="100"/>
      <c r="H18" s="97"/>
      <c r="I18" s="97"/>
      <c r="J18" s="97"/>
      <c r="K18" s="97"/>
      <c r="L18" s="85" t="str">
        <f t="shared" si="0"/>
        <v>TARAMA YAPILMADI</v>
      </c>
    </row>
    <row r="19" spans="1:12" ht="13.5" customHeight="1">
      <c r="A19" s="96">
        <v>15</v>
      </c>
      <c r="B19" s="97" t="s">
        <v>26</v>
      </c>
      <c r="C19" s="98"/>
      <c r="D19" s="99"/>
      <c r="E19" s="99"/>
      <c r="F19" s="99"/>
      <c r="G19" s="100"/>
      <c r="H19" s="97"/>
      <c r="I19" s="97"/>
      <c r="J19" s="97"/>
      <c r="K19" s="97"/>
      <c r="L19" s="85" t="str">
        <f t="shared" si="0"/>
        <v>TARAMA YAPILMADI</v>
      </c>
    </row>
    <row r="20" spans="1:12" ht="13.5" customHeight="1">
      <c r="A20" s="96">
        <v>16</v>
      </c>
      <c r="B20" s="97" t="s">
        <v>26</v>
      </c>
      <c r="C20" s="98"/>
      <c r="D20" s="99"/>
      <c r="E20" s="99"/>
      <c r="F20" s="99"/>
      <c r="G20" s="100"/>
      <c r="H20" s="97"/>
      <c r="I20" s="97"/>
      <c r="J20" s="97"/>
      <c r="K20" s="97"/>
      <c r="L20" s="85" t="str">
        <f t="shared" si="0"/>
        <v>TARAMA YAPILMADI</v>
      </c>
    </row>
    <row r="21" spans="1:12" ht="13.5" customHeight="1">
      <c r="A21" s="96">
        <v>17</v>
      </c>
      <c r="B21" s="97" t="s">
        <v>26</v>
      </c>
      <c r="C21" s="98"/>
      <c r="D21" s="99"/>
      <c r="E21" s="99"/>
      <c r="F21" s="99"/>
      <c r="G21" s="100"/>
      <c r="H21" s="97"/>
      <c r="I21" s="97"/>
      <c r="J21" s="97"/>
      <c r="K21" s="97"/>
      <c r="L21" s="85" t="str">
        <f t="shared" si="0"/>
        <v>TARAMA YAPILMADI</v>
      </c>
    </row>
    <row r="22" spans="1:12" ht="13.5" customHeight="1">
      <c r="A22" s="96">
        <v>18</v>
      </c>
      <c r="B22" s="97" t="s">
        <v>26</v>
      </c>
      <c r="C22" s="98"/>
      <c r="D22" s="99"/>
      <c r="E22" s="99"/>
      <c r="F22" s="99"/>
      <c r="G22" s="100"/>
      <c r="H22" s="97"/>
      <c r="I22" s="97"/>
      <c r="J22" s="97"/>
      <c r="K22" s="97"/>
      <c r="L22" s="85" t="str">
        <f t="shared" si="0"/>
        <v>TARAMA YAPILMADI</v>
      </c>
    </row>
    <row r="23" spans="1:12" ht="13.5" customHeight="1">
      <c r="A23" s="96">
        <v>19</v>
      </c>
      <c r="B23" s="97" t="s">
        <v>26</v>
      </c>
      <c r="C23" s="98"/>
      <c r="D23" s="99"/>
      <c r="E23" s="99"/>
      <c r="F23" s="99"/>
      <c r="G23" s="100"/>
      <c r="H23" s="97"/>
      <c r="I23" s="97"/>
      <c r="J23" s="97"/>
      <c r="K23" s="97"/>
      <c r="L23" s="85" t="str">
        <f t="shared" si="0"/>
        <v>TARAMA YAPILMADI</v>
      </c>
    </row>
    <row r="24" spans="1:12" ht="13.5" customHeight="1">
      <c r="A24" s="96">
        <v>20</v>
      </c>
      <c r="B24" s="97" t="s">
        <v>26</v>
      </c>
      <c r="C24" s="98"/>
      <c r="D24" s="99"/>
      <c r="E24" s="99"/>
      <c r="F24" s="99"/>
      <c r="G24" s="100"/>
      <c r="H24" s="97"/>
      <c r="I24" s="97"/>
      <c r="J24" s="97"/>
      <c r="K24" s="97"/>
      <c r="L24" s="85" t="str">
        <f t="shared" si="0"/>
        <v>TARAMA YAPILMADI</v>
      </c>
    </row>
    <row r="25" spans="1:12" ht="13.5" customHeight="1">
      <c r="A25" s="96">
        <v>21</v>
      </c>
      <c r="B25" s="97" t="s">
        <v>26</v>
      </c>
      <c r="C25" s="98"/>
      <c r="D25" s="99"/>
      <c r="E25" s="99"/>
      <c r="F25" s="99"/>
      <c r="G25" s="100"/>
      <c r="H25" s="97"/>
      <c r="I25" s="97"/>
      <c r="J25" s="97"/>
      <c r="K25" s="97"/>
      <c r="L25" s="85" t="str">
        <f t="shared" si="0"/>
        <v>TARAMA YAPILMADI</v>
      </c>
    </row>
    <row r="26" spans="1:12" ht="13.5" customHeight="1">
      <c r="A26" s="96">
        <v>22</v>
      </c>
      <c r="B26" s="97" t="s">
        <v>26</v>
      </c>
      <c r="C26" s="98"/>
      <c r="D26" s="99"/>
      <c r="E26" s="99"/>
      <c r="F26" s="99"/>
      <c r="G26" s="100"/>
      <c r="H26" s="97"/>
      <c r="I26" s="97"/>
      <c r="J26" s="97"/>
      <c r="K26" s="97"/>
      <c r="L26" s="85" t="str">
        <f t="shared" si="0"/>
        <v>TARAMA YAPILMADI</v>
      </c>
    </row>
    <row r="27" spans="1:12" ht="13.5" customHeight="1">
      <c r="A27" s="96">
        <v>23</v>
      </c>
      <c r="B27" s="97" t="s">
        <v>26</v>
      </c>
      <c r="C27" s="98"/>
      <c r="D27" s="99"/>
      <c r="E27" s="99"/>
      <c r="F27" s="99"/>
      <c r="G27" s="100"/>
      <c r="H27" s="97"/>
      <c r="I27" s="97"/>
      <c r="J27" s="97"/>
      <c r="K27" s="97"/>
      <c r="L27" s="85" t="str">
        <f t="shared" si="0"/>
        <v>TARAMA YAPILMADI</v>
      </c>
    </row>
    <row r="28" spans="1:12" ht="13.5" customHeight="1">
      <c r="A28" s="96">
        <v>24</v>
      </c>
      <c r="B28" s="97" t="s">
        <v>26</v>
      </c>
      <c r="C28" s="98"/>
      <c r="D28" s="99"/>
      <c r="E28" s="99"/>
      <c r="F28" s="99"/>
      <c r="G28" s="100"/>
      <c r="H28" s="97"/>
      <c r="I28" s="97"/>
      <c r="J28" s="97"/>
      <c r="K28" s="97"/>
      <c r="L28" s="85" t="str">
        <f t="shared" si="0"/>
        <v>TARAMA YAPILMADI</v>
      </c>
    </row>
    <row r="29" spans="1:12" ht="13.5" customHeight="1">
      <c r="A29" s="96">
        <v>25</v>
      </c>
      <c r="B29" s="97" t="s">
        <v>26</v>
      </c>
      <c r="C29" s="98"/>
      <c r="D29" s="99"/>
      <c r="E29" s="99"/>
      <c r="F29" s="99"/>
      <c r="G29" s="100"/>
      <c r="H29" s="97"/>
      <c r="I29" s="97"/>
      <c r="J29" s="97"/>
      <c r="K29" s="97"/>
      <c r="L29" s="85" t="str">
        <f t="shared" si="0"/>
        <v>TARAMA YAPILMADI</v>
      </c>
    </row>
    <row r="30" spans="1:12" ht="13.5" customHeight="1">
      <c r="A30" s="96">
        <v>26</v>
      </c>
      <c r="B30" s="97" t="s">
        <v>26</v>
      </c>
      <c r="C30" s="98"/>
      <c r="D30" s="99"/>
      <c r="E30" s="99"/>
      <c r="F30" s="99"/>
      <c r="G30" s="100"/>
      <c r="H30" s="97"/>
      <c r="I30" s="97"/>
      <c r="J30" s="97"/>
      <c r="K30" s="97"/>
      <c r="L30" s="85" t="str">
        <f t="shared" si="0"/>
        <v>TARAMA YAPILMADI</v>
      </c>
    </row>
    <row r="31" spans="1:12" ht="13.5" customHeight="1">
      <c r="A31" s="96">
        <v>27</v>
      </c>
      <c r="B31" s="97" t="s">
        <v>26</v>
      </c>
      <c r="C31" s="98"/>
      <c r="D31" s="99"/>
      <c r="E31" s="99"/>
      <c r="F31" s="99"/>
      <c r="G31" s="100"/>
      <c r="H31" s="97"/>
      <c r="I31" s="97"/>
      <c r="J31" s="97"/>
      <c r="K31" s="97"/>
      <c r="L31" s="85" t="str">
        <f t="shared" si="0"/>
        <v>TARAMA YAPILMADI</v>
      </c>
    </row>
    <row r="32" spans="1:12" ht="13.5" customHeight="1">
      <c r="A32" s="96">
        <v>28</v>
      </c>
      <c r="B32" s="97" t="s">
        <v>26</v>
      </c>
      <c r="C32" s="98"/>
      <c r="D32" s="99"/>
      <c r="E32" s="99"/>
      <c r="F32" s="99"/>
      <c r="G32" s="100"/>
      <c r="H32" s="97"/>
      <c r="I32" s="97"/>
      <c r="J32" s="97"/>
      <c r="K32" s="97"/>
      <c r="L32" s="85" t="str">
        <f t="shared" si="0"/>
        <v>TARAMA YAPILMADI</v>
      </c>
    </row>
    <row r="33" spans="1:12" ht="13.5" customHeight="1">
      <c r="A33" s="96">
        <v>29</v>
      </c>
      <c r="B33" s="97" t="s">
        <v>26</v>
      </c>
      <c r="C33" s="98"/>
      <c r="D33" s="99"/>
      <c r="E33" s="99"/>
      <c r="F33" s="99"/>
      <c r="G33" s="100"/>
      <c r="H33" s="97"/>
      <c r="I33" s="97"/>
      <c r="J33" s="97"/>
      <c r="K33" s="97"/>
      <c r="L33" s="85" t="str">
        <f t="shared" si="0"/>
        <v>TARAMA YAPILMADI</v>
      </c>
    </row>
    <row r="34" spans="1:12" ht="13.5" customHeight="1">
      <c r="A34" s="96">
        <v>30</v>
      </c>
      <c r="B34" s="97" t="s">
        <v>26</v>
      </c>
      <c r="C34" s="98"/>
      <c r="D34" s="99"/>
      <c r="E34" s="99"/>
      <c r="F34" s="99"/>
      <c r="G34" s="100"/>
      <c r="H34" s="97"/>
      <c r="I34" s="97"/>
      <c r="J34" s="97"/>
      <c r="K34" s="97"/>
      <c r="L34" s="85" t="str">
        <f t="shared" si="0"/>
        <v>TARAMA YAPILMADI</v>
      </c>
    </row>
    <row r="35" spans="1:12" ht="13.5" customHeight="1">
      <c r="A35" s="96">
        <v>31</v>
      </c>
      <c r="B35" s="97" t="s">
        <v>26</v>
      </c>
      <c r="C35" s="98"/>
      <c r="D35" s="99"/>
      <c r="E35" s="99"/>
      <c r="F35" s="99"/>
      <c r="G35" s="100"/>
      <c r="H35" s="97"/>
      <c r="I35" s="97"/>
      <c r="J35" s="97"/>
      <c r="K35" s="97"/>
      <c r="L35" s="85" t="str">
        <f t="shared" si="0"/>
        <v>TARAMA YAPILMADI</v>
      </c>
    </row>
    <row r="36" spans="1:12" ht="13.5" customHeight="1">
      <c r="A36" s="96">
        <v>32</v>
      </c>
      <c r="B36" s="97" t="s">
        <v>26</v>
      </c>
      <c r="C36" s="98"/>
      <c r="D36" s="99"/>
      <c r="E36" s="99"/>
      <c r="F36" s="99"/>
      <c r="G36" s="100"/>
      <c r="H36" s="97"/>
      <c r="I36" s="97"/>
      <c r="J36" s="97"/>
      <c r="K36" s="97"/>
      <c r="L36" s="85" t="str">
        <f t="shared" si="0"/>
        <v>TARAMA YAPILMADI</v>
      </c>
    </row>
    <row r="37" spans="1:12" ht="13.5" customHeight="1">
      <c r="A37" s="96">
        <v>33</v>
      </c>
      <c r="B37" s="97" t="s">
        <v>26</v>
      </c>
      <c r="C37" s="98"/>
      <c r="D37" s="99"/>
      <c r="E37" s="99"/>
      <c r="F37" s="99"/>
      <c r="G37" s="100"/>
      <c r="H37" s="97"/>
      <c r="I37" s="97"/>
      <c r="J37" s="97"/>
      <c r="K37" s="97"/>
      <c r="L37" s="85" t="str">
        <f t="shared" si="0"/>
        <v>TARAMA YAPILMADI</v>
      </c>
    </row>
    <row r="38" spans="1:12" ht="13.5" customHeight="1">
      <c r="A38" s="96">
        <v>34</v>
      </c>
      <c r="B38" s="97" t="s">
        <v>26</v>
      </c>
      <c r="C38" s="98"/>
      <c r="D38" s="99"/>
      <c r="E38" s="99"/>
      <c r="F38" s="99"/>
      <c r="G38" s="100"/>
      <c r="H38" s="97"/>
      <c r="I38" s="97"/>
      <c r="J38" s="97"/>
      <c r="K38" s="97"/>
      <c r="L38" s="85" t="str">
        <f t="shared" si="0"/>
        <v>TARAMA YAPILMADI</v>
      </c>
    </row>
    <row r="39" spans="1:12" ht="13.5" customHeight="1">
      <c r="A39" s="96">
        <v>35</v>
      </c>
      <c r="B39" s="97" t="s">
        <v>26</v>
      </c>
      <c r="C39" s="98"/>
      <c r="D39" s="99"/>
      <c r="E39" s="99"/>
      <c r="F39" s="99"/>
      <c r="G39" s="100"/>
      <c r="H39" s="97"/>
      <c r="I39" s="97"/>
      <c r="J39" s="97"/>
      <c r="K39" s="97"/>
      <c r="L39" s="85" t="str">
        <f t="shared" si="0"/>
        <v>TARAMA YAPILMADI</v>
      </c>
    </row>
    <row r="40" spans="1:12" ht="13.5" customHeight="1">
      <c r="A40" s="96">
        <v>36</v>
      </c>
      <c r="B40" s="97" t="s">
        <v>26</v>
      </c>
      <c r="C40" s="98"/>
      <c r="D40" s="99"/>
      <c r="E40" s="99"/>
      <c r="F40" s="99"/>
      <c r="G40" s="100"/>
      <c r="H40" s="97"/>
      <c r="I40" s="97"/>
      <c r="J40" s="97"/>
      <c r="K40" s="97"/>
      <c r="L40" s="85" t="str">
        <f t="shared" si="0"/>
        <v>TARAMA YAPILMADI</v>
      </c>
    </row>
    <row r="41" spans="1:12" ht="13.5" customHeight="1">
      <c r="A41" s="96">
        <v>37</v>
      </c>
      <c r="B41" s="97" t="s">
        <v>26</v>
      </c>
      <c r="C41" s="98"/>
      <c r="D41" s="99"/>
      <c r="E41" s="99"/>
      <c r="F41" s="99"/>
      <c r="G41" s="100"/>
      <c r="H41" s="97"/>
      <c r="I41" s="97"/>
      <c r="J41" s="97"/>
      <c r="K41" s="97"/>
      <c r="L41" s="85" t="str">
        <f t="shared" si="0"/>
        <v>TARAMA YAPILMADI</v>
      </c>
    </row>
    <row r="42" spans="1:12" ht="13.5" customHeight="1">
      <c r="A42" s="96">
        <v>38</v>
      </c>
      <c r="B42" s="97" t="s">
        <v>26</v>
      </c>
      <c r="C42" s="98"/>
      <c r="D42" s="99"/>
      <c r="E42" s="99"/>
      <c r="F42" s="99"/>
      <c r="G42" s="100"/>
      <c r="H42" s="97"/>
      <c r="I42" s="97"/>
      <c r="J42" s="97"/>
      <c r="K42" s="97"/>
      <c r="L42" s="85" t="str">
        <f t="shared" si="0"/>
        <v>TARAMA YAPILMADI</v>
      </c>
    </row>
    <row r="43" spans="1:12" ht="13.5" customHeight="1">
      <c r="A43" s="96">
        <v>39</v>
      </c>
      <c r="B43" s="97" t="s">
        <v>26</v>
      </c>
      <c r="C43" s="98"/>
      <c r="D43" s="99"/>
      <c r="E43" s="99"/>
      <c r="F43" s="99"/>
      <c r="G43" s="100"/>
      <c r="H43" s="97"/>
      <c r="I43" s="97"/>
      <c r="J43" s="97"/>
      <c r="K43" s="97"/>
      <c r="L43" s="85" t="str">
        <f t="shared" si="0"/>
        <v>TARAMA YAPILMADI</v>
      </c>
    </row>
    <row r="44" spans="1:12" ht="13.5" customHeight="1">
      <c r="A44" s="96">
        <v>40</v>
      </c>
      <c r="B44" s="97" t="s">
        <v>26</v>
      </c>
      <c r="C44" s="98"/>
      <c r="D44" s="99"/>
      <c r="E44" s="99"/>
      <c r="F44" s="99"/>
      <c r="G44" s="100"/>
      <c r="H44" s="97"/>
      <c r="I44" s="97"/>
      <c r="J44" s="97"/>
      <c r="K44" s="97"/>
      <c r="L44" s="85" t="str">
        <f t="shared" si="0"/>
        <v>TARAMA YAPILMADI</v>
      </c>
    </row>
    <row r="45" spans="1:12" ht="13.5" customHeight="1">
      <c r="A45" s="96">
        <v>41</v>
      </c>
      <c r="B45" s="97" t="s">
        <v>26</v>
      </c>
      <c r="C45" s="98"/>
      <c r="D45" s="99"/>
      <c r="E45" s="99"/>
      <c r="F45" s="99"/>
      <c r="G45" s="100"/>
      <c r="H45" s="97"/>
      <c r="I45" s="97"/>
      <c r="J45" s="97"/>
      <c r="K45" s="97"/>
      <c r="L45" s="85" t="str">
        <f t="shared" si="0"/>
        <v>TARAMA YAPILMADI</v>
      </c>
    </row>
    <row r="46" spans="1:12" ht="13.5" customHeight="1">
      <c r="A46" s="96">
        <v>42</v>
      </c>
      <c r="B46" s="97" t="s">
        <v>26</v>
      </c>
      <c r="C46" s="98"/>
      <c r="D46" s="99"/>
      <c r="E46" s="99"/>
      <c r="F46" s="99"/>
      <c r="G46" s="100"/>
      <c r="H46" s="97"/>
      <c r="I46" s="97"/>
      <c r="J46" s="97"/>
      <c r="K46" s="97"/>
      <c r="L46" s="85" t="str">
        <f t="shared" si="0"/>
        <v>TARAMA YAPILMADI</v>
      </c>
    </row>
    <row r="47" spans="1:12" ht="13.5" customHeight="1">
      <c r="A47" s="96">
        <v>43</v>
      </c>
      <c r="B47" s="97" t="s">
        <v>26</v>
      </c>
      <c r="C47" s="98"/>
      <c r="D47" s="99"/>
      <c r="E47" s="99"/>
      <c r="F47" s="99"/>
      <c r="G47" s="100"/>
      <c r="H47" s="97"/>
      <c r="I47" s="97"/>
      <c r="J47" s="97"/>
      <c r="K47" s="97"/>
      <c r="L47" s="85" t="str">
        <f t="shared" si="0"/>
        <v>TARAMA YAPILMADI</v>
      </c>
    </row>
    <row r="48" spans="1:12" ht="13.5" customHeight="1">
      <c r="A48" s="96">
        <v>44</v>
      </c>
      <c r="B48" s="97" t="s">
        <v>26</v>
      </c>
      <c r="C48" s="98"/>
      <c r="D48" s="99"/>
      <c r="E48" s="99"/>
      <c r="F48" s="99"/>
      <c r="G48" s="100"/>
      <c r="H48" s="97"/>
      <c r="I48" s="97"/>
      <c r="J48" s="97"/>
      <c r="K48" s="97"/>
      <c r="L48" s="85" t="str">
        <f t="shared" si="0"/>
        <v>TARAMA YAPILMADI</v>
      </c>
    </row>
    <row r="49" spans="1:12" ht="13.5" customHeight="1">
      <c r="A49" s="96">
        <v>45</v>
      </c>
      <c r="B49" s="97" t="s">
        <v>26</v>
      </c>
      <c r="C49" s="98"/>
      <c r="D49" s="99"/>
      <c r="E49" s="99"/>
      <c r="F49" s="99"/>
      <c r="G49" s="100"/>
      <c r="H49" s="97"/>
      <c r="I49" s="97"/>
      <c r="J49" s="97"/>
      <c r="K49" s="97"/>
      <c r="L49" s="85" t="str">
        <f t="shared" si="0"/>
        <v>TARAMA YAPILMADI</v>
      </c>
    </row>
    <row r="50" spans="1:12" ht="13.5" customHeight="1">
      <c r="A50" s="96">
        <v>46</v>
      </c>
      <c r="B50" s="97" t="s">
        <v>26</v>
      </c>
      <c r="C50" s="98"/>
      <c r="D50" s="99"/>
      <c r="E50" s="99"/>
      <c r="F50" s="99"/>
      <c r="G50" s="100"/>
      <c r="H50" s="97"/>
      <c r="I50" s="97"/>
      <c r="J50" s="97"/>
      <c r="K50" s="97"/>
      <c r="L50" s="85" t="str">
        <f t="shared" si="0"/>
        <v>TARAMA YAPILMADI</v>
      </c>
    </row>
    <row r="51" spans="1:12" ht="13.5" customHeight="1">
      <c r="A51" s="96">
        <v>47</v>
      </c>
      <c r="B51" s="97" t="s">
        <v>26</v>
      </c>
      <c r="C51" s="98"/>
      <c r="D51" s="99"/>
      <c r="E51" s="99"/>
      <c r="F51" s="99"/>
      <c r="G51" s="100"/>
      <c r="H51" s="97"/>
      <c r="I51" s="97"/>
      <c r="J51" s="97"/>
      <c r="K51" s="97"/>
      <c r="L51" s="85" t="str">
        <f t="shared" si="0"/>
        <v>TARAMA YAPILMADI</v>
      </c>
    </row>
    <row r="52" spans="1:12" ht="13.5" customHeight="1">
      <c r="A52" s="96">
        <v>48</v>
      </c>
      <c r="B52" s="97" t="s">
        <v>27</v>
      </c>
      <c r="C52" s="98"/>
      <c r="D52" s="99"/>
      <c r="E52" s="99"/>
      <c r="F52" s="99"/>
      <c r="G52" s="100"/>
      <c r="H52" s="97"/>
      <c r="I52" s="97"/>
      <c r="J52" s="97"/>
      <c r="K52" s="97"/>
      <c r="L52" s="85" t="str">
        <f t="shared" si="0"/>
        <v>TARAMA YAPILMADI</v>
      </c>
    </row>
    <row r="53" spans="1:12" ht="13.5" customHeight="1">
      <c r="A53" s="96">
        <v>49</v>
      </c>
      <c r="B53" s="97" t="s">
        <v>27</v>
      </c>
      <c r="C53" s="98"/>
      <c r="D53" s="99"/>
      <c r="E53" s="99"/>
      <c r="F53" s="99"/>
      <c r="G53" s="100"/>
      <c r="H53" s="97"/>
      <c r="I53" s="97"/>
      <c r="J53" s="97"/>
      <c r="K53" s="97"/>
      <c r="L53" s="85" t="str">
        <f t="shared" si="0"/>
        <v>TARAMA YAPILMADI</v>
      </c>
    </row>
    <row r="54" spans="1:12" ht="13.5" customHeight="1">
      <c r="A54" s="96">
        <v>50</v>
      </c>
      <c r="B54" s="97" t="s">
        <v>27</v>
      </c>
      <c r="C54" s="98"/>
      <c r="D54" s="99"/>
      <c r="E54" s="99"/>
      <c r="F54" s="99"/>
      <c r="G54" s="100"/>
      <c r="H54" s="97"/>
      <c r="I54" s="97"/>
      <c r="J54" s="97"/>
      <c r="K54" s="97"/>
      <c r="L54" s="85" t="str">
        <f t="shared" si="0"/>
        <v>TARAMA YAPILMADI</v>
      </c>
    </row>
    <row r="55" spans="1:12" ht="13.5" customHeight="1">
      <c r="A55" s="96">
        <v>51</v>
      </c>
      <c r="B55" s="97" t="s">
        <v>27</v>
      </c>
      <c r="C55" s="98"/>
      <c r="D55" s="99"/>
      <c r="E55" s="99"/>
      <c r="F55" s="99"/>
      <c r="G55" s="100"/>
      <c r="H55" s="97"/>
      <c r="I55" s="97"/>
      <c r="J55" s="97"/>
      <c r="K55" s="97"/>
      <c r="L55" s="85" t="str">
        <f t="shared" si="0"/>
        <v>TARAMA YAPILMADI</v>
      </c>
    </row>
    <row r="56" spans="1:12" ht="13.5" customHeight="1">
      <c r="A56" s="96">
        <v>52</v>
      </c>
      <c r="B56" s="97" t="s">
        <v>27</v>
      </c>
      <c r="C56" s="98"/>
      <c r="D56" s="99"/>
      <c r="E56" s="99"/>
      <c r="F56" s="99"/>
      <c r="G56" s="100"/>
      <c r="H56" s="97"/>
      <c r="I56" s="97"/>
      <c r="J56" s="97"/>
      <c r="K56" s="97"/>
      <c r="L56" s="85" t="str">
        <f t="shared" si="0"/>
        <v>TARAMA YAPILMADI</v>
      </c>
    </row>
    <row r="57" spans="1:12" ht="13.5" customHeight="1">
      <c r="A57" s="96">
        <v>53</v>
      </c>
      <c r="B57" s="97" t="s">
        <v>27</v>
      </c>
      <c r="C57" s="98"/>
      <c r="D57" s="99"/>
      <c r="E57" s="99"/>
      <c r="F57" s="99"/>
      <c r="G57" s="100"/>
      <c r="H57" s="97"/>
      <c r="I57" s="97"/>
      <c r="J57" s="97"/>
      <c r="K57" s="97"/>
      <c r="L57" s="85" t="str">
        <f t="shared" si="0"/>
        <v>TARAMA YAPILMADI</v>
      </c>
    </row>
    <row r="58" spans="1:12" ht="13.5" customHeight="1">
      <c r="A58" s="96">
        <v>54</v>
      </c>
      <c r="B58" s="97" t="s">
        <v>27</v>
      </c>
      <c r="C58" s="98"/>
      <c r="D58" s="99"/>
      <c r="E58" s="99"/>
      <c r="F58" s="99"/>
      <c r="G58" s="100"/>
      <c r="H58" s="97"/>
      <c r="I58" s="97"/>
      <c r="J58" s="97"/>
      <c r="K58" s="97"/>
      <c r="L58" s="85" t="str">
        <f t="shared" si="0"/>
        <v>TARAMA YAPILMADI</v>
      </c>
    </row>
    <row r="59" spans="1:12" ht="13.5" customHeight="1">
      <c r="A59" s="96">
        <v>55</v>
      </c>
      <c r="B59" s="97" t="s">
        <v>27</v>
      </c>
      <c r="C59" s="98"/>
      <c r="D59" s="99"/>
      <c r="E59" s="99"/>
      <c r="F59" s="99"/>
      <c r="G59" s="100"/>
      <c r="H59" s="97"/>
      <c r="I59" s="97"/>
      <c r="J59" s="97"/>
      <c r="K59" s="97"/>
      <c r="L59" s="85" t="str">
        <f t="shared" si="0"/>
        <v>TARAMA YAPILMADI</v>
      </c>
    </row>
    <row r="60" spans="1:12" ht="13.5" customHeight="1">
      <c r="A60" s="96">
        <v>56</v>
      </c>
      <c r="B60" s="97" t="s">
        <v>27</v>
      </c>
      <c r="C60" s="98"/>
      <c r="D60" s="99"/>
      <c r="E60" s="99"/>
      <c r="F60" s="99"/>
      <c r="G60" s="100"/>
      <c r="H60" s="97"/>
      <c r="I60" s="97"/>
      <c r="J60" s="97"/>
      <c r="K60" s="97"/>
      <c r="L60" s="85" t="str">
        <f t="shared" si="0"/>
        <v>TARAMA YAPILMADI</v>
      </c>
    </row>
    <row r="61" spans="1:12" ht="13.5" customHeight="1">
      <c r="A61" s="96">
        <v>57</v>
      </c>
      <c r="B61" s="97" t="s">
        <v>27</v>
      </c>
      <c r="C61" s="98"/>
      <c r="D61" s="99"/>
      <c r="E61" s="99"/>
      <c r="F61" s="99"/>
      <c r="G61" s="100"/>
      <c r="H61" s="97"/>
      <c r="I61" s="97"/>
      <c r="J61" s="97"/>
      <c r="K61" s="97"/>
      <c r="L61" s="85" t="str">
        <f t="shared" si="0"/>
        <v>TARAMA YAPILMADI</v>
      </c>
    </row>
    <row r="62" spans="1:12" ht="13.5" customHeight="1">
      <c r="A62" s="96">
        <v>58</v>
      </c>
      <c r="B62" s="97" t="s">
        <v>27</v>
      </c>
      <c r="C62" s="98"/>
      <c r="D62" s="99"/>
      <c r="E62" s="99"/>
      <c r="F62" s="99"/>
      <c r="G62" s="100"/>
      <c r="H62" s="97"/>
      <c r="I62" s="97"/>
      <c r="J62" s="97"/>
      <c r="K62" s="97"/>
      <c r="L62" s="85" t="str">
        <f t="shared" si="0"/>
        <v>TARAMA YAPILMADI</v>
      </c>
    </row>
    <row r="63" spans="1:12" ht="13.5" customHeight="1">
      <c r="A63" s="96">
        <v>59</v>
      </c>
      <c r="B63" s="97" t="s">
        <v>27</v>
      </c>
      <c r="C63" s="98"/>
      <c r="D63" s="99"/>
      <c r="E63" s="99"/>
      <c r="F63" s="99"/>
      <c r="G63" s="100"/>
      <c r="H63" s="97"/>
      <c r="I63" s="97"/>
      <c r="J63" s="97"/>
      <c r="K63" s="97"/>
      <c r="L63" s="85" t="str">
        <f t="shared" si="0"/>
        <v>TARAMA YAPILMADI</v>
      </c>
    </row>
    <row r="64" spans="1:12" ht="13.5" customHeight="1">
      <c r="A64" s="96">
        <v>60</v>
      </c>
      <c r="B64" s="97" t="s">
        <v>27</v>
      </c>
      <c r="C64" s="98"/>
      <c r="D64" s="99"/>
      <c r="E64" s="99"/>
      <c r="F64" s="99"/>
      <c r="G64" s="100"/>
      <c r="H64" s="97"/>
      <c r="I64" s="97"/>
      <c r="J64" s="97"/>
      <c r="K64" s="97"/>
      <c r="L64" s="85" t="str">
        <f t="shared" si="0"/>
        <v>TARAMA YAPILMADI</v>
      </c>
    </row>
    <row r="65" spans="1:12" ht="13.5" customHeight="1">
      <c r="A65" s="96">
        <v>61</v>
      </c>
      <c r="B65" s="97" t="s">
        <v>27</v>
      </c>
      <c r="C65" s="98"/>
      <c r="D65" s="99"/>
      <c r="E65" s="99"/>
      <c r="F65" s="99"/>
      <c r="G65" s="100"/>
      <c r="H65" s="97"/>
      <c r="I65" s="97"/>
      <c r="J65" s="97"/>
      <c r="K65" s="97"/>
      <c r="L65" s="85" t="str">
        <f t="shared" si="0"/>
        <v>TARAMA YAPILMADI</v>
      </c>
    </row>
    <row r="66" spans="1:12" ht="13.5" customHeight="1">
      <c r="A66" s="96">
        <v>62</v>
      </c>
      <c r="B66" s="97" t="s">
        <v>27</v>
      </c>
      <c r="C66" s="98"/>
      <c r="D66" s="99"/>
      <c r="E66" s="99"/>
      <c r="F66" s="99"/>
      <c r="G66" s="100"/>
      <c r="H66" s="97"/>
      <c r="I66" s="97"/>
      <c r="J66" s="97"/>
      <c r="K66" s="97"/>
      <c r="L66" s="85" t="str">
        <f t="shared" si="0"/>
        <v>TARAMA YAPILMADI</v>
      </c>
    </row>
    <row r="67" spans="1:12" ht="13.5" customHeight="1">
      <c r="A67" s="96">
        <v>63</v>
      </c>
      <c r="B67" s="97" t="s">
        <v>27</v>
      </c>
      <c r="C67" s="98"/>
      <c r="D67" s="99"/>
      <c r="E67" s="99"/>
      <c r="F67" s="99"/>
      <c r="G67" s="100"/>
      <c r="H67" s="97"/>
      <c r="I67" s="97"/>
      <c r="J67" s="97"/>
      <c r="K67" s="97"/>
      <c r="L67" s="85" t="str">
        <f t="shared" si="0"/>
        <v>TARAMA YAPILMADI</v>
      </c>
    </row>
    <row r="68" spans="1:12" ht="13.5" customHeight="1">
      <c r="A68" s="96">
        <v>64</v>
      </c>
      <c r="B68" s="97" t="s">
        <v>27</v>
      </c>
      <c r="C68" s="98"/>
      <c r="D68" s="99"/>
      <c r="E68" s="99"/>
      <c r="F68" s="99"/>
      <c r="G68" s="100"/>
      <c r="H68" s="97"/>
      <c r="I68" s="97"/>
      <c r="J68" s="97"/>
      <c r="K68" s="97"/>
      <c r="L68" s="85" t="str">
        <f t="shared" si="0"/>
        <v>TARAMA YAPILMADI</v>
      </c>
    </row>
    <row r="69" spans="1:12" ht="13.5" customHeight="1">
      <c r="A69" s="96">
        <v>65</v>
      </c>
      <c r="B69" s="97" t="s">
        <v>27</v>
      </c>
      <c r="C69" s="98"/>
      <c r="D69" s="99"/>
      <c r="E69" s="99"/>
      <c r="F69" s="99"/>
      <c r="G69" s="100"/>
      <c r="H69" s="97"/>
      <c r="I69" s="97"/>
      <c r="J69" s="97"/>
      <c r="K69" s="97"/>
      <c r="L69" s="85" t="str">
        <f t="shared" ref="L69:L132" si="1">IF(G69=$K$1,$G$3,(IF(H69=$K$1,$H$4,(IF(I69=$K$1,$I$4,(IF(J69=$K$1,$J$4,(IF(K69=$K$1,$K$4,$J$1)))))))))</f>
        <v>TARAMA YAPILMADI</v>
      </c>
    </row>
    <row r="70" spans="1:12" ht="13.5" customHeight="1">
      <c r="A70" s="96">
        <v>66</v>
      </c>
      <c r="B70" s="97" t="s">
        <v>27</v>
      </c>
      <c r="C70" s="98"/>
      <c r="D70" s="99"/>
      <c r="E70" s="99"/>
      <c r="F70" s="99"/>
      <c r="G70" s="100"/>
      <c r="H70" s="97"/>
      <c r="I70" s="97"/>
      <c r="J70" s="97"/>
      <c r="K70" s="97"/>
      <c r="L70" s="85" t="str">
        <f t="shared" si="1"/>
        <v>TARAMA YAPILMADI</v>
      </c>
    </row>
    <row r="71" spans="1:12" ht="13.5" customHeight="1">
      <c r="A71" s="96">
        <v>67</v>
      </c>
      <c r="B71" s="97" t="s">
        <v>27</v>
      </c>
      <c r="C71" s="98"/>
      <c r="D71" s="99"/>
      <c r="E71" s="99"/>
      <c r="F71" s="99"/>
      <c r="G71" s="100"/>
      <c r="H71" s="97"/>
      <c r="I71" s="97"/>
      <c r="J71" s="97"/>
      <c r="K71" s="97"/>
      <c r="L71" s="85" t="str">
        <f t="shared" si="1"/>
        <v>TARAMA YAPILMADI</v>
      </c>
    </row>
    <row r="72" spans="1:12" ht="13.5" customHeight="1">
      <c r="A72" s="96">
        <v>68</v>
      </c>
      <c r="B72" s="97" t="s">
        <v>27</v>
      </c>
      <c r="C72" s="98"/>
      <c r="D72" s="99"/>
      <c r="E72" s="99"/>
      <c r="F72" s="99"/>
      <c r="G72" s="100"/>
      <c r="H72" s="97"/>
      <c r="I72" s="97"/>
      <c r="J72" s="97"/>
      <c r="K72" s="97"/>
      <c r="L72" s="85" t="str">
        <f t="shared" si="1"/>
        <v>TARAMA YAPILMADI</v>
      </c>
    </row>
    <row r="73" spans="1:12" ht="13.5" customHeight="1">
      <c r="A73" s="96">
        <v>69</v>
      </c>
      <c r="B73" s="97" t="s">
        <v>27</v>
      </c>
      <c r="C73" s="98"/>
      <c r="D73" s="99"/>
      <c r="E73" s="99"/>
      <c r="F73" s="99"/>
      <c r="G73" s="100"/>
      <c r="H73" s="97"/>
      <c r="I73" s="97"/>
      <c r="J73" s="97"/>
      <c r="K73" s="97"/>
      <c r="L73" s="85" t="str">
        <f t="shared" si="1"/>
        <v>TARAMA YAPILMADI</v>
      </c>
    </row>
    <row r="74" spans="1:12" ht="13.5" customHeight="1">
      <c r="A74" s="96">
        <v>70</v>
      </c>
      <c r="B74" s="97" t="s">
        <v>27</v>
      </c>
      <c r="C74" s="98"/>
      <c r="D74" s="99"/>
      <c r="E74" s="99"/>
      <c r="F74" s="99"/>
      <c r="G74" s="100"/>
      <c r="H74" s="97"/>
      <c r="I74" s="97"/>
      <c r="J74" s="97"/>
      <c r="K74" s="97"/>
      <c r="L74" s="85" t="str">
        <f t="shared" si="1"/>
        <v>TARAMA YAPILMADI</v>
      </c>
    </row>
    <row r="75" spans="1:12" ht="13.5" customHeight="1">
      <c r="A75" s="96">
        <v>71</v>
      </c>
      <c r="B75" s="97" t="s">
        <v>27</v>
      </c>
      <c r="C75" s="98"/>
      <c r="D75" s="99"/>
      <c r="E75" s="99"/>
      <c r="F75" s="99"/>
      <c r="G75" s="100"/>
      <c r="H75" s="97"/>
      <c r="I75" s="97"/>
      <c r="J75" s="97"/>
      <c r="K75" s="97"/>
      <c r="L75" s="85" t="str">
        <f t="shared" si="1"/>
        <v>TARAMA YAPILMADI</v>
      </c>
    </row>
    <row r="76" spans="1:12" ht="13.5" customHeight="1">
      <c r="A76" s="96">
        <v>72</v>
      </c>
      <c r="B76" s="97" t="s">
        <v>27</v>
      </c>
      <c r="C76" s="98"/>
      <c r="D76" s="99"/>
      <c r="E76" s="99"/>
      <c r="F76" s="99"/>
      <c r="G76" s="100"/>
      <c r="H76" s="97"/>
      <c r="I76" s="97"/>
      <c r="J76" s="97"/>
      <c r="K76" s="97"/>
      <c r="L76" s="85" t="str">
        <f t="shared" si="1"/>
        <v>TARAMA YAPILMADI</v>
      </c>
    </row>
    <row r="77" spans="1:12" ht="13.5" customHeight="1">
      <c r="A77" s="96">
        <v>73</v>
      </c>
      <c r="B77" s="97" t="s">
        <v>27</v>
      </c>
      <c r="C77" s="98"/>
      <c r="D77" s="99"/>
      <c r="E77" s="99"/>
      <c r="F77" s="99"/>
      <c r="G77" s="100"/>
      <c r="H77" s="97"/>
      <c r="I77" s="97"/>
      <c r="J77" s="97"/>
      <c r="K77" s="97"/>
      <c r="L77" s="85" t="str">
        <f t="shared" si="1"/>
        <v>TARAMA YAPILMADI</v>
      </c>
    </row>
    <row r="78" spans="1:12" ht="13.5" customHeight="1">
      <c r="A78" s="96">
        <v>74</v>
      </c>
      <c r="B78" s="97" t="s">
        <v>27</v>
      </c>
      <c r="C78" s="98"/>
      <c r="D78" s="99"/>
      <c r="E78" s="99"/>
      <c r="F78" s="99"/>
      <c r="G78" s="100"/>
      <c r="H78" s="97"/>
      <c r="I78" s="97"/>
      <c r="J78" s="97"/>
      <c r="K78" s="97"/>
      <c r="L78" s="85" t="str">
        <f t="shared" si="1"/>
        <v>TARAMA YAPILMADI</v>
      </c>
    </row>
    <row r="79" spans="1:12" ht="13.5" customHeight="1">
      <c r="A79" s="96">
        <v>75</v>
      </c>
      <c r="B79" s="97" t="s">
        <v>27</v>
      </c>
      <c r="C79" s="98"/>
      <c r="D79" s="99"/>
      <c r="E79" s="99"/>
      <c r="F79" s="99"/>
      <c r="G79" s="100"/>
      <c r="H79" s="97"/>
      <c r="I79" s="97"/>
      <c r="J79" s="97"/>
      <c r="K79" s="97"/>
      <c r="L79" s="85" t="str">
        <f t="shared" si="1"/>
        <v>TARAMA YAPILMADI</v>
      </c>
    </row>
    <row r="80" spans="1:12" ht="13.5" customHeight="1">
      <c r="A80" s="96">
        <v>76</v>
      </c>
      <c r="B80" s="97" t="s">
        <v>27</v>
      </c>
      <c r="C80" s="98"/>
      <c r="D80" s="99"/>
      <c r="E80" s="99"/>
      <c r="F80" s="99"/>
      <c r="G80" s="100"/>
      <c r="H80" s="97"/>
      <c r="I80" s="97"/>
      <c r="J80" s="97"/>
      <c r="K80" s="97"/>
      <c r="L80" s="85" t="str">
        <f t="shared" si="1"/>
        <v>TARAMA YAPILMADI</v>
      </c>
    </row>
    <row r="81" spans="1:12" ht="13.5" customHeight="1">
      <c r="A81" s="96">
        <v>77</v>
      </c>
      <c r="B81" s="97" t="s">
        <v>27</v>
      </c>
      <c r="C81" s="98"/>
      <c r="D81" s="99"/>
      <c r="E81" s="99"/>
      <c r="F81" s="99"/>
      <c r="G81" s="100"/>
      <c r="H81" s="97"/>
      <c r="I81" s="97"/>
      <c r="J81" s="97"/>
      <c r="K81" s="97"/>
      <c r="L81" s="85" t="str">
        <f t="shared" si="1"/>
        <v>TARAMA YAPILMADI</v>
      </c>
    </row>
    <row r="82" spans="1:12" ht="13.5" customHeight="1">
      <c r="A82" s="96">
        <v>78</v>
      </c>
      <c r="B82" s="97" t="s">
        <v>27</v>
      </c>
      <c r="C82" s="98"/>
      <c r="D82" s="99"/>
      <c r="E82" s="99"/>
      <c r="F82" s="99"/>
      <c r="G82" s="100"/>
      <c r="H82" s="97"/>
      <c r="I82" s="97"/>
      <c r="J82" s="97"/>
      <c r="K82" s="97"/>
      <c r="L82" s="85" t="str">
        <f t="shared" si="1"/>
        <v>TARAMA YAPILMADI</v>
      </c>
    </row>
    <row r="83" spans="1:12" ht="13.5" customHeight="1">
      <c r="A83" s="96">
        <v>79</v>
      </c>
      <c r="B83" s="97" t="s">
        <v>27</v>
      </c>
      <c r="C83" s="98"/>
      <c r="D83" s="99"/>
      <c r="E83" s="99"/>
      <c r="F83" s="99"/>
      <c r="G83" s="100"/>
      <c r="H83" s="97"/>
      <c r="I83" s="97"/>
      <c r="J83" s="97"/>
      <c r="K83" s="97"/>
      <c r="L83" s="85" t="str">
        <f t="shared" si="1"/>
        <v>TARAMA YAPILMADI</v>
      </c>
    </row>
    <row r="84" spans="1:12" ht="13.5" customHeight="1">
      <c r="A84" s="96">
        <v>80</v>
      </c>
      <c r="B84" s="97" t="s">
        <v>27</v>
      </c>
      <c r="C84" s="98"/>
      <c r="D84" s="99"/>
      <c r="E84" s="99"/>
      <c r="F84" s="99"/>
      <c r="G84" s="100"/>
      <c r="H84" s="97"/>
      <c r="I84" s="97"/>
      <c r="J84" s="97"/>
      <c r="K84" s="97"/>
      <c r="L84" s="85" t="str">
        <f t="shared" si="1"/>
        <v>TARAMA YAPILMADI</v>
      </c>
    </row>
    <row r="85" spans="1:12" ht="13.5" customHeight="1">
      <c r="A85" s="96">
        <v>81</v>
      </c>
      <c r="B85" s="97" t="s">
        <v>27</v>
      </c>
      <c r="C85" s="98"/>
      <c r="D85" s="99"/>
      <c r="E85" s="99"/>
      <c r="F85" s="99"/>
      <c r="G85" s="100"/>
      <c r="H85" s="97"/>
      <c r="I85" s="97"/>
      <c r="J85" s="97"/>
      <c r="K85" s="97"/>
      <c r="L85" s="85" t="str">
        <f t="shared" si="1"/>
        <v>TARAMA YAPILMADI</v>
      </c>
    </row>
    <row r="86" spans="1:12" ht="13.5" customHeight="1">
      <c r="A86" s="96">
        <v>82</v>
      </c>
      <c r="B86" s="97" t="s">
        <v>27</v>
      </c>
      <c r="C86" s="98"/>
      <c r="D86" s="99"/>
      <c r="E86" s="99"/>
      <c r="F86" s="99"/>
      <c r="G86" s="100"/>
      <c r="H86" s="97"/>
      <c r="I86" s="97"/>
      <c r="J86" s="97"/>
      <c r="K86" s="97"/>
      <c r="L86" s="85" t="str">
        <f t="shared" si="1"/>
        <v>TARAMA YAPILMADI</v>
      </c>
    </row>
    <row r="87" spans="1:12" ht="13.5" customHeight="1">
      <c r="A87" s="96">
        <v>83</v>
      </c>
      <c r="B87" s="97" t="s">
        <v>27</v>
      </c>
      <c r="C87" s="98"/>
      <c r="D87" s="99"/>
      <c r="E87" s="99"/>
      <c r="F87" s="99"/>
      <c r="G87" s="100"/>
      <c r="H87" s="97"/>
      <c r="I87" s="97"/>
      <c r="J87" s="97"/>
      <c r="K87" s="97"/>
      <c r="L87" s="85" t="str">
        <f t="shared" si="1"/>
        <v>TARAMA YAPILMADI</v>
      </c>
    </row>
    <row r="88" spans="1:12" ht="13.5" customHeight="1">
      <c r="A88" s="96">
        <v>84</v>
      </c>
      <c r="B88" s="97" t="s">
        <v>27</v>
      </c>
      <c r="C88" s="98"/>
      <c r="D88" s="99"/>
      <c r="E88" s="99"/>
      <c r="F88" s="99"/>
      <c r="G88" s="100"/>
      <c r="H88" s="97"/>
      <c r="I88" s="97"/>
      <c r="J88" s="97"/>
      <c r="K88" s="97"/>
      <c r="L88" s="85" t="str">
        <f t="shared" si="1"/>
        <v>TARAMA YAPILMADI</v>
      </c>
    </row>
    <row r="89" spans="1:12" ht="13.5" customHeight="1">
      <c r="A89" s="96">
        <v>85</v>
      </c>
      <c r="B89" s="97" t="s">
        <v>27</v>
      </c>
      <c r="C89" s="98"/>
      <c r="D89" s="99"/>
      <c r="E89" s="99"/>
      <c r="F89" s="99"/>
      <c r="G89" s="100"/>
      <c r="H89" s="97"/>
      <c r="I89" s="97"/>
      <c r="J89" s="97"/>
      <c r="K89" s="97"/>
      <c r="L89" s="85" t="str">
        <f t="shared" si="1"/>
        <v>TARAMA YAPILMADI</v>
      </c>
    </row>
    <row r="90" spans="1:12" ht="13.5" customHeight="1">
      <c r="A90" s="96">
        <v>86</v>
      </c>
      <c r="B90" s="97" t="s">
        <v>27</v>
      </c>
      <c r="C90" s="98"/>
      <c r="D90" s="99"/>
      <c r="E90" s="99"/>
      <c r="F90" s="99"/>
      <c r="G90" s="100"/>
      <c r="H90" s="97"/>
      <c r="I90" s="97"/>
      <c r="J90" s="97"/>
      <c r="K90" s="97"/>
      <c r="L90" s="85" t="str">
        <f t="shared" si="1"/>
        <v>TARAMA YAPILMADI</v>
      </c>
    </row>
    <row r="91" spans="1:12" ht="13.5" customHeight="1">
      <c r="A91" s="96">
        <v>87</v>
      </c>
      <c r="B91" s="97" t="s">
        <v>27</v>
      </c>
      <c r="C91" s="98"/>
      <c r="D91" s="99"/>
      <c r="E91" s="99"/>
      <c r="F91" s="99"/>
      <c r="G91" s="100"/>
      <c r="H91" s="97"/>
      <c r="I91" s="97"/>
      <c r="J91" s="97"/>
      <c r="K91" s="97"/>
      <c r="L91" s="85" t="str">
        <f t="shared" si="1"/>
        <v>TARAMA YAPILMADI</v>
      </c>
    </row>
    <row r="92" spans="1:12" ht="13.5" customHeight="1">
      <c r="A92" s="96">
        <v>88</v>
      </c>
      <c r="B92" s="97" t="s">
        <v>27</v>
      </c>
      <c r="C92" s="98"/>
      <c r="D92" s="99"/>
      <c r="E92" s="99"/>
      <c r="F92" s="99"/>
      <c r="G92" s="100"/>
      <c r="H92" s="97"/>
      <c r="I92" s="97"/>
      <c r="J92" s="97"/>
      <c r="K92" s="97"/>
      <c r="L92" s="85" t="str">
        <f t="shared" si="1"/>
        <v>TARAMA YAPILMADI</v>
      </c>
    </row>
    <row r="93" spans="1:12" ht="13.5" customHeight="1">
      <c r="A93" s="96">
        <v>89</v>
      </c>
      <c r="B93" s="97" t="s">
        <v>27</v>
      </c>
      <c r="C93" s="98"/>
      <c r="D93" s="99"/>
      <c r="E93" s="99"/>
      <c r="F93" s="99"/>
      <c r="G93" s="100"/>
      <c r="H93" s="97"/>
      <c r="I93" s="97"/>
      <c r="J93" s="97"/>
      <c r="K93" s="97"/>
      <c r="L93" s="85" t="str">
        <f t="shared" si="1"/>
        <v>TARAMA YAPILMADI</v>
      </c>
    </row>
    <row r="94" spans="1:12" ht="13.5" customHeight="1">
      <c r="A94" s="96">
        <v>90</v>
      </c>
      <c r="B94" s="97" t="s">
        <v>27</v>
      </c>
      <c r="C94" s="98"/>
      <c r="D94" s="99"/>
      <c r="E94" s="99"/>
      <c r="F94" s="99"/>
      <c r="G94" s="100"/>
      <c r="H94" s="97"/>
      <c r="I94" s="97"/>
      <c r="J94" s="97"/>
      <c r="K94" s="97"/>
      <c r="L94" s="85" t="str">
        <f t="shared" si="1"/>
        <v>TARAMA YAPILMADI</v>
      </c>
    </row>
    <row r="95" spans="1:12" ht="13.5" customHeight="1">
      <c r="A95" s="96">
        <v>91</v>
      </c>
      <c r="B95" s="97" t="s">
        <v>27</v>
      </c>
      <c r="C95" s="98"/>
      <c r="D95" s="99"/>
      <c r="E95" s="99"/>
      <c r="F95" s="99"/>
      <c r="G95" s="100"/>
      <c r="H95" s="97"/>
      <c r="I95" s="97"/>
      <c r="J95" s="97"/>
      <c r="K95" s="97"/>
      <c r="L95" s="85" t="str">
        <f t="shared" si="1"/>
        <v>TARAMA YAPILMADI</v>
      </c>
    </row>
    <row r="96" spans="1:12" ht="13.5" customHeight="1">
      <c r="A96" s="96">
        <v>92</v>
      </c>
      <c r="B96" s="97" t="s">
        <v>27</v>
      </c>
      <c r="C96" s="98"/>
      <c r="D96" s="99"/>
      <c r="E96" s="99"/>
      <c r="F96" s="99"/>
      <c r="G96" s="100"/>
      <c r="H96" s="97"/>
      <c r="I96" s="97"/>
      <c r="J96" s="97"/>
      <c r="K96" s="97"/>
      <c r="L96" s="85" t="str">
        <f t="shared" si="1"/>
        <v>TARAMA YAPILMADI</v>
      </c>
    </row>
    <row r="97" spans="1:12" ht="13.5" customHeight="1">
      <c r="A97" s="96">
        <v>93</v>
      </c>
      <c r="B97" s="97" t="s">
        <v>35</v>
      </c>
      <c r="C97" s="98"/>
      <c r="D97" s="99"/>
      <c r="E97" s="99"/>
      <c r="F97" s="99"/>
      <c r="G97" s="100"/>
      <c r="H97" s="97"/>
      <c r="I97" s="97"/>
      <c r="J97" s="97"/>
      <c r="K97" s="97"/>
      <c r="L97" s="85" t="str">
        <f t="shared" si="1"/>
        <v>TARAMA YAPILMADI</v>
      </c>
    </row>
    <row r="98" spans="1:12" ht="13.5" customHeight="1">
      <c r="A98" s="96">
        <v>94</v>
      </c>
      <c r="B98" s="97" t="s">
        <v>35</v>
      </c>
      <c r="C98" s="98"/>
      <c r="D98" s="99"/>
      <c r="E98" s="99"/>
      <c r="F98" s="99"/>
      <c r="G98" s="100"/>
      <c r="H98" s="97"/>
      <c r="I98" s="97"/>
      <c r="J98" s="97"/>
      <c r="K98" s="97"/>
      <c r="L98" s="85" t="str">
        <f t="shared" si="1"/>
        <v>TARAMA YAPILMADI</v>
      </c>
    </row>
    <row r="99" spans="1:12" ht="13.5" customHeight="1">
      <c r="A99" s="96">
        <v>95</v>
      </c>
      <c r="B99" s="97" t="s">
        <v>35</v>
      </c>
      <c r="C99" s="98"/>
      <c r="D99" s="99"/>
      <c r="E99" s="99"/>
      <c r="F99" s="99"/>
      <c r="G99" s="100"/>
      <c r="H99" s="97"/>
      <c r="I99" s="97"/>
      <c r="J99" s="97"/>
      <c r="K99" s="97"/>
      <c r="L99" s="85" t="str">
        <f t="shared" si="1"/>
        <v>TARAMA YAPILMADI</v>
      </c>
    </row>
    <row r="100" spans="1:12" ht="13.5" customHeight="1">
      <c r="A100" s="96">
        <v>96</v>
      </c>
      <c r="B100" s="97" t="s">
        <v>35</v>
      </c>
      <c r="C100" s="98"/>
      <c r="D100" s="99"/>
      <c r="E100" s="99"/>
      <c r="F100" s="99"/>
      <c r="G100" s="100"/>
      <c r="H100" s="97"/>
      <c r="I100" s="97"/>
      <c r="J100" s="97"/>
      <c r="K100" s="97"/>
      <c r="L100" s="85" t="str">
        <f t="shared" si="1"/>
        <v>TARAMA YAPILMADI</v>
      </c>
    </row>
    <row r="101" spans="1:12" ht="13.5" customHeight="1">
      <c r="A101" s="96">
        <v>97</v>
      </c>
      <c r="B101" s="97" t="s">
        <v>35</v>
      </c>
      <c r="C101" s="98"/>
      <c r="D101" s="99"/>
      <c r="E101" s="99"/>
      <c r="F101" s="99"/>
      <c r="G101" s="100"/>
      <c r="H101" s="97"/>
      <c r="I101" s="97"/>
      <c r="J101" s="97"/>
      <c r="K101" s="97"/>
      <c r="L101" s="85" t="str">
        <f t="shared" si="1"/>
        <v>TARAMA YAPILMADI</v>
      </c>
    </row>
    <row r="102" spans="1:12" ht="13.5" customHeight="1">
      <c r="A102" s="96">
        <v>98</v>
      </c>
      <c r="B102" s="97" t="s">
        <v>35</v>
      </c>
      <c r="C102" s="98"/>
      <c r="D102" s="99"/>
      <c r="E102" s="99"/>
      <c r="F102" s="99"/>
      <c r="G102" s="100"/>
      <c r="H102" s="97"/>
      <c r="I102" s="97"/>
      <c r="J102" s="97"/>
      <c r="K102" s="97"/>
      <c r="L102" s="85" t="str">
        <f t="shared" si="1"/>
        <v>TARAMA YAPILMADI</v>
      </c>
    </row>
    <row r="103" spans="1:12" ht="13.5" customHeight="1">
      <c r="A103" s="96">
        <v>99</v>
      </c>
      <c r="B103" s="97" t="s">
        <v>35</v>
      </c>
      <c r="C103" s="98"/>
      <c r="D103" s="99"/>
      <c r="E103" s="99"/>
      <c r="F103" s="99"/>
      <c r="G103" s="100"/>
      <c r="H103" s="97"/>
      <c r="I103" s="97"/>
      <c r="J103" s="97"/>
      <c r="K103" s="97"/>
      <c r="L103" s="85" t="str">
        <f t="shared" si="1"/>
        <v>TARAMA YAPILMADI</v>
      </c>
    </row>
    <row r="104" spans="1:12" ht="13.5" customHeight="1">
      <c r="A104" s="96">
        <v>100</v>
      </c>
      <c r="B104" s="97" t="s">
        <v>35</v>
      </c>
      <c r="C104" s="98"/>
      <c r="D104" s="99"/>
      <c r="E104" s="99"/>
      <c r="F104" s="99"/>
      <c r="G104" s="100"/>
      <c r="H104" s="97"/>
      <c r="I104" s="97"/>
      <c r="J104" s="97"/>
      <c r="K104" s="97"/>
      <c r="L104" s="85" t="str">
        <f t="shared" si="1"/>
        <v>TARAMA YAPILMADI</v>
      </c>
    </row>
    <row r="105" spans="1:12" ht="13.5" customHeight="1">
      <c r="A105" s="96">
        <v>101</v>
      </c>
      <c r="B105" s="97" t="s">
        <v>35</v>
      </c>
      <c r="C105" s="98"/>
      <c r="D105" s="99"/>
      <c r="E105" s="99"/>
      <c r="F105" s="99"/>
      <c r="G105" s="100"/>
      <c r="H105" s="97"/>
      <c r="I105" s="97"/>
      <c r="J105" s="97"/>
      <c r="K105" s="97"/>
      <c r="L105" s="85" t="str">
        <f t="shared" si="1"/>
        <v>TARAMA YAPILMADI</v>
      </c>
    </row>
    <row r="106" spans="1:12" ht="13.5" customHeight="1">
      <c r="A106" s="96">
        <v>102</v>
      </c>
      <c r="B106" s="97" t="s">
        <v>35</v>
      </c>
      <c r="C106" s="98"/>
      <c r="D106" s="99"/>
      <c r="E106" s="99"/>
      <c r="F106" s="99"/>
      <c r="G106" s="100"/>
      <c r="H106" s="97"/>
      <c r="I106" s="97"/>
      <c r="J106" s="97"/>
      <c r="K106" s="97"/>
      <c r="L106" s="85" t="str">
        <f t="shared" si="1"/>
        <v>TARAMA YAPILMADI</v>
      </c>
    </row>
    <row r="107" spans="1:12" ht="13.5" customHeight="1">
      <c r="A107" s="96">
        <v>103</v>
      </c>
      <c r="B107" s="97" t="s">
        <v>35</v>
      </c>
      <c r="C107" s="98"/>
      <c r="D107" s="99"/>
      <c r="E107" s="99"/>
      <c r="F107" s="99"/>
      <c r="G107" s="100"/>
      <c r="H107" s="97"/>
      <c r="I107" s="97"/>
      <c r="J107" s="97"/>
      <c r="K107" s="97"/>
      <c r="L107" s="85" t="str">
        <f t="shared" si="1"/>
        <v>TARAMA YAPILMADI</v>
      </c>
    </row>
    <row r="108" spans="1:12" ht="13.5" customHeight="1">
      <c r="A108" s="96">
        <v>104</v>
      </c>
      <c r="B108" s="97" t="s">
        <v>35</v>
      </c>
      <c r="C108" s="98"/>
      <c r="D108" s="99"/>
      <c r="E108" s="99"/>
      <c r="F108" s="99"/>
      <c r="G108" s="100"/>
      <c r="H108" s="97"/>
      <c r="I108" s="97"/>
      <c r="J108" s="97"/>
      <c r="K108" s="97"/>
      <c r="L108" s="85" t="str">
        <f t="shared" si="1"/>
        <v>TARAMA YAPILMADI</v>
      </c>
    </row>
    <row r="109" spans="1:12" ht="13.5" customHeight="1">
      <c r="A109" s="96">
        <v>105</v>
      </c>
      <c r="B109" s="97" t="s">
        <v>35</v>
      </c>
      <c r="C109" s="98"/>
      <c r="D109" s="99"/>
      <c r="E109" s="99"/>
      <c r="F109" s="99"/>
      <c r="G109" s="100"/>
      <c r="H109" s="97"/>
      <c r="I109" s="97"/>
      <c r="J109" s="97"/>
      <c r="K109" s="97"/>
      <c r="L109" s="85" t="str">
        <f t="shared" si="1"/>
        <v>TARAMA YAPILMADI</v>
      </c>
    </row>
    <row r="110" spans="1:12" ht="13.5" customHeight="1">
      <c r="A110" s="96">
        <v>106</v>
      </c>
      <c r="B110" s="97" t="s">
        <v>35</v>
      </c>
      <c r="C110" s="98"/>
      <c r="D110" s="99"/>
      <c r="E110" s="99"/>
      <c r="F110" s="99"/>
      <c r="G110" s="100"/>
      <c r="H110" s="97"/>
      <c r="I110" s="97"/>
      <c r="J110" s="97"/>
      <c r="K110" s="97"/>
      <c r="L110" s="85" t="str">
        <f t="shared" si="1"/>
        <v>TARAMA YAPILMADI</v>
      </c>
    </row>
    <row r="111" spans="1:12" ht="13.5" customHeight="1">
      <c r="A111" s="96">
        <v>107</v>
      </c>
      <c r="B111" s="97" t="s">
        <v>35</v>
      </c>
      <c r="C111" s="98"/>
      <c r="D111" s="99"/>
      <c r="E111" s="99"/>
      <c r="F111" s="99"/>
      <c r="G111" s="100"/>
      <c r="H111" s="97"/>
      <c r="I111" s="97"/>
      <c r="J111" s="97"/>
      <c r="K111" s="97"/>
      <c r="L111" s="85" t="str">
        <f t="shared" si="1"/>
        <v>TARAMA YAPILMADI</v>
      </c>
    </row>
    <row r="112" spans="1:12" ht="13.5" customHeight="1">
      <c r="A112" s="96">
        <v>108</v>
      </c>
      <c r="B112" s="97" t="s">
        <v>35</v>
      </c>
      <c r="C112" s="98"/>
      <c r="D112" s="99"/>
      <c r="E112" s="99"/>
      <c r="F112" s="99"/>
      <c r="G112" s="100"/>
      <c r="H112" s="97"/>
      <c r="I112" s="97"/>
      <c r="J112" s="97"/>
      <c r="K112" s="97"/>
      <c r="L112" s="85" t="str">
        <f t="shared" si="1"/>
        <v>TARAMA YAPILMADI</v>
      </c>
    </row>
    <row r="113" spans="1:12" ht="13.5" customHeight="1">
      <c r="A113" s="96">
        <v>109</v>
      </c>
      <c r="B113" s="97" t="s">
        <v>35</v>
      </c>
      <c r="C113" s="98"/>
      <c r="D113" s="99"/>
      <c r="E113" s="99"/>
      <c r="F113" s="99"/>
      <c r="G113" s="100"/>
      <c r="H113" s="97"/>
      <c r="I113" s="97"/>
      <c r="J113" s="97"/>
      <c r="K113" s="97"/>
      <c r="L113" s="85" t="str">
        <f t="shared" si="1"/>
        <v>TARAMA YAPILMADI</v>
      </c>
    </row>
    <row r="114" spans="1:12" ht="13.5" customHeight="1">
      <c r="A114" s="96">
        <v>110</v>
      </c>
      <c r="B114" s="97" t="s">
        <v>35</v>
      </c>
      <c r="C114" s="98"/>
      <c r="D114" s="99"/>
      <c r="E114" s="99"/>
      <c r="F114" s="99"/>
      <c r="G114" s="100"/>
      <c r="H114" s="97"/>
      <c r="I114" s="97"/>
      <c r="J114" s="97"/>
      <c r="K114" s="97"/>
      <c r="L114" s="85" t="str">
        <f t="shared" si="1"/>
        <v>TARAMA YAPILMADI</v>
      </c>
    </row>
    <row r="115" spans="1:12" ht="13.5" customHeight="1">
      <c r="A115" s="96">
        <v>111</v>
      </c>
      <c r="B115" s="97" t="s">
        <v>35</v>
      </c>
      <c r="C115" s="98"/>
      <c r="D115" s="99"/>
      <c r="E115" s="99"/>
      <c r="F115" s="99"/>
      <c r="G115" s="100"/>
      <c r="H115" s="97"/>
      <c r="I115" s="97"/>
      <c r="J115" s="97"/>
      <c r="K115" s="97"/>
      <c r="L115" s="85" t="str">
        <f t="shared" si="1"/>
        <v>TARAMA YAPILMADI</v>
      </c>
    </row>
    <row r="116" spans="1:12" ht="13.5" customHeight="1">
      <c r="A116" s="96">
        <v>112</v>
      </c>
      <c r="B116" s="97" t="s">
        <v>35</v>
      </c>
      <c r="C116" s="98"/>
      <c r="D116" s="99"/>
      <c r="E116" s="99"/>
      <c r="F116" s="99"/>
      <c r="G116" s="100"/>
      <c r="H116" s="97"/>
      <c r="I116" s="97"/>
      <c r="J116" s="97"/>
      <c r="K116" s="97"/>
      <c r="L116" s="85" t="str">
        <f t="shared" si="1"/>
        <v>TARAMA YAPILMADI</v>
      </c>
    </row>
    <row r="117" spans="1:12" ht="13.5" customHeight="1">
      <c r="A117" s="96">
        <v>113</v>
      </c>
      <c r="B117" s="97" t="s">
        <v>35</v>
      </c>
      <c r="C117" s="98"/>
      <c r="D117" s="99"/>
      <c r="E117" s="99"/>
      <c r="F117" s="99"/>
      <c r="G117" s="100"/>
      <c r="H117" s="97"/>
      <c r="I117" s="97"/>
      <c r="J117" s="97"/>
      <c r="K117" s="97"/>
      <c r="L117" s="85" t="str">
        <f t="shared" si="1"/>
        <v>TARAMA YAPILMADI</v>
      </c>
    </row>
    <row r="118" spans="1:12" ht="13.5" customHeight="1">
      <c r="A118" s="96">
        <v>114</v>
      </c>
      <c r="B118" s="97" t="s">
        <v>35</v>
      </c>
      <c r="C118" s="98"/>
      <c r="D118" s="99"/>
      <c r="E118" s="99"/>
      <c r="F118" s="99"/>
      <c r="G118" s="100"/>
      <c r="H118" s="97"/>
      <c r="I118" s="97"/>
      <c r="J118" s="97"/>
      <c r="K118" s="97"/>
      <c r="L118" s="85" t="str">
        <f t="shared" si="1"/>
        <v>TARAMA YAPILMADI</v>
      </c>
    </row>
    <row r="119" spans="1:12" ht="13.5" customHeight="1">
      <c r="A119" s="96">
        <v>115</v>
      </c>
      <c r="B119" s="97" t="s">
        <v>35</v>
      </c>
      <c r="C119" s="98"/>
      <c r="D119" s="99"/>
      <c r="E119" s="99"/>
      <c r="F119" s="99"/>
      <c r="G119" s="100"/>
      <c r="H119" s="97"/>
      <c r="I119" s="97"/>
      <c r="J119" s="97"/>
      <c r="K119" s="97"/>
      <c r="L119" s="85" t="str">
        <f t="shared" si="1"/>
        <v>TARAMA YAPILMADI</v>
      </c>
    </row>
    <row r="120" spans="1:12" ht="13.5" customHeight="1">
      <c r="A120" s="96">
        <v>116</v>
      </c>
      <c r="B120" s="97" t="s">
        <v>35</v>
      </c>
      <c r="C120" s="98"/>
      <c r="D120" s="99"/>
      <c r="E120" s="99"/>
      <c r="F120" s="99"/>
      <c r="G120" s="100"/>
      <c r="H120" s="97"/>
      <c r="I120" s="97"/>
      <c r="J120" s="97"/>
      <c r="K120" s="97"/>
      <c r="L120" s="85" t="str">
        <f t="shared" si="1"/>
        <v>TARAMA YAPILMADI</v>
      </c>
    </row>
    <row r="121" spans="1:12" ht="13.5" customHeight="1">
      <c r="A121" s="96">
        <v>117</v>
      </c>
      <c r="B121" s="97" t="s">
        <v>35</v>
      </c>
      <c r="C121" s="98"/>
      <c r="D121" s="99"/>
      <c r="E121" s="99"/>
      <c r="F121" s="99"/>
      <c r="G121" s="100"/>
      <c r="H121" s="97"/>
      <c r="I121" s="97"/>
      <c r="J121" s="97"/>
      <c r="K121" s="97"/>
      <c r="L121" s="85" t="str">
        <f t="shared" si="1"/>
        <v>TARAMA YAPILMADI</v>
      </c>
    </row>
    <row r="122" spans="1:12" ht="13.5" customHeight="1">
      <c r="A122" s="96">
        <v>118</v>
      </c>
      <c r="B122" s="97" t="s">
        <v>35</v>
      </c>
      <c r="C122" s="98"/>
      <c r="D122" s="99"/>
      <c r="E122" s="99"/>
      <c r="F122" s="99"/>
      <c r="G122" s="100"/>
      <c r="H122" s="97"/>
      <c r="I122" s="97"/>
      <c r="J122" s="97"/>
      <c r="K122" s="97"/>
      <c r="L122" s="85" t="str">
        <f t="shared" si="1"/>
        <v>TARAMA YAPILMADI</v>
      </c>
    </row>
    <row r="123" spans="1:12" ht="13.5" customHeight="1">
      <c r="A123" s="96">
        <v>119</v>
      </c>
      <c r="B123" s="97" t="s">
        <v>35</v>
      </c>
      <c r="C123" s="98"/>
      <c r="D123" s="99"/>
      <c r="E123" s="99"/>
      <c r="F123" s="99"/>
      <c r="G123" s="100"/>
      <c r="H123" s="97"/>
      <c r="I123" s="97"/>
      <c r="J123" s="97"/>
      <c r="K123" s="97"/>
      <c r="L123" s="85" t="str">
        <f t="shared" si="1"/>
        <v>TARAMA YAPILMADI</v>
      </c>
    </row>
    <row r="124" spans="1:12" ht="13.5" customHeight="1">
      <c r="A124" s="96">
        <v>120</v>
      </c>
      <c r="B124" s="97" t="s">
        <v>35</v>
      </c>
      <c r="C124" s="98"/>
      <c r="D124" s="99"/>
      <c r="E124" s="99"/>
      <c r="F124" s="99"/>
      <c r="G124" s="100"/>
      <c r="H124" s="97"/>
      <c r="I124" s="97"/>
      <c r="J124" s="97"/>
      <c r="K124" s="97"/>
      <c r="L124" s="85" t="str">
        <f t="shared" si="1"/>
        <v>TARAMA YAPILMADI</v>
      </c>
    </row>
    <row r="125" spans="1:12" ht="13.5" customHeight="1">
      <c r="A125" s="96">
        <v>121</v>
      </c>
      <c r="B125" s="97" t="s">
        <v>35</v>
      </c>
      <c r="C125" s="98"/>
      <c r="D125" s="99"/>
      <c r="E125" s="99"/>
      <c r="F125" s="99"/>
      <c r="G125" s="100"/>
      <c r="H125" s="97"/>
      <c r="I125" s="97"/>
      <c r="J125" s="97"/>
      <c r="K125" s="97"/>
      <c r="L125" s="85" t="str">
        <f t="shared" si="1"/>
        <v>TARAMA YAPILMADI</v>
      </c>
    </row>
    <row r="126" spans="1:12" ht="13.5" customHeight="1">
      <c r="A126" s="96">
        <v>122</v>
      </c>
      <c r="B126" s="97" t="s">
        <v>35</v>
      </c>
      <c r="C126" s="98"/>
      <c r="D126" s="99"/>
      <c r="E126" s="99"/>
      <c r="F126" s="99"/>
      <c r="G126" s="100"/>
      <c r="H126" s="97"/>
      <c r="I126" s="97"/>
      <c r="J126" s="97"/>
      <c r="K126" s="97"/>
      <c r="L126" s="85" t="str">
        <f t="shared" si="1"/>
        <v>TARAMA YAPILMADI</v>
      </c>
    </row>
    <row r="127" spans="1:12" ht="13.5" customHeight="1">
      <c r="A127" s="96">
        <v>123</v>
      </c>
      <c r="B127" s="97" t="s">
        <v>35</v>
      </c>
      <c r="C127" s="98"/>
      <c r="D127" s="99"/>
      <c r="E127" s="99"/>
      <c r="F127" s="99"/>
      <c r="G127" s="100"/>
      <c r="H127" s="97"/>
      <c r="I127" s="97"/>
      <c r="J127" s="97"/>
      <c r="K127" s="97"/>
      <c r="L127" s="85" t="str">
        <f t="shared" si="1"/>
        <v>TARAMA YAPILMADI</v>
      </c>
    </row>
    <row r="128" spans="1:12" ht="13.5" customHeight="1">
      <c r="A128" s="96">
        <v>124</v>
      </c>
      <c r="B128" s="97" t="s">
        <v>35</v>
      </c>
      <c r="C128" s="98"/>
      <c r="D128" s="99"/>
      <c r="E128" s="99"/>
      <c r="F128" s="99"/>
      <c r="G128" s="100"/>
      <c r="H128" s="97"/>
      <c r="I128" s="97"/>
      <c r="J128" s="97"/>
      <c r="K128" s="97"/>
      <c r="L128" s="85" t="str">
        <f t="shared" si="1"/>
        <v>TARAMA YAPILMADI</v>
      </c>
    </row>
    <row r="129" spans="1:12" ht="13.5" customHeight="1">
      <c r="A129" s="96">
        <v>125</v>
      </c>
      <c r="B129" s="97" t="s">
        <v>35</v>
      </c>
      <c r="C129" s="98"/>
      <c r="D129" s="99"/>
      <c r="E129" s="99"/>
      <c r="F129" s="99"/>
      <c r="G129" s="100"/>
      <c r="H129" s="97"/>
      <c r="I129" s="97"/>
      <c r="J129" s="97"/>
      <c r="K129" s="97"/>
      <c r="L129" s="85" t="str">
        <f t="shared" si="1"/>
        <v>TARAMA YAPILMADI</v>
      </c>
    </row>
    <row r="130" spans="1:12" ht="13.5" customHeight="1">
      <c r="A130" s="96">
        <v>126</v>
      </c>
      <c r="B130" s="97" t="s">
        <v>35</v>
      </c>
      <c r="C130" s="98"/>
      <c r="D130" s="99"/>
      <c r="E130" s="99"/>
      <c r="F130" s="99"/>
      <c r="G130" s="100"/>
      <c r="H130" s="97"/>
      <c r="I130" s="97"/>
      <c r="J130" s="97"/>
      <c r="K130" s="97"/>
      <c r="L130" s="85" t="str">
        <f t="shared" si="1"/>
        <v>TARAMA YAPILMADI</v>
      </c>
    </row>
    <row r="131" spans="1:12" ht="13.5" customHeight="1">
      <c r="A131" s="96">
        <v>127</v>
      </c>
      <c r="B131" s="97" t="s">
        <v>35</v>
      </c>
      <c r="C131" s="98"/>
      <c r="D131" s="99"/>
      <c r="E131" s="99"/>
      <c r="F131" s="99"/>
      <c r="G131" s="100"/>
      <c r="H131" s="97"/>
      <c r="I131" s="97"/>
      <c r="J131" s="97"/>
      <c r="K131" s="97"/>
      <c r="L131" s="85" t="str">
        <f t="shared" si="1"/>
        <v>TARAMA YAPILMADI</v>
      </c>
    </row>
    <row r="132" spans="1:12" ht="13.5" customHeight="1">
      <c r="A132" s="96">
        <v>128</v>
      </c>
      <c r="B132" s="97" t="s">
        <v>35</v>
      </c>
      <c r="C132" s="98"/>
      <c r="D132" s="99"/>
      <c r="E132" s="99"/>
      <c r="F132" s="99"/>
      <c r="G132" s="100"/>
      <c r="H132" s="97"/>
      <c r="I132" s="97"/>
      <c r="J132" s="97"/>
      <c r="K132" s="97"/>
      <c r="L132" s="85" t="str">
        <f t="shared" si="1"/>
        <v>TARAMA YAPILMADI</v>
      </c>
    </row>
    <row r="133" spans="1:12" ht="13.5" customHeight="1">
      <c r="A133" s="96">
        <v>129</v>
      </c>
      <c r="B133" s="97" t="s">
        <v>35</v>
      </c>
      <c r="C133" s="98"/>
      <c r="D133" s="99"/>
      <c r="E133" s="99"/>
      <c r="F133" s="99"/>
      <c r="G133" s="100"/>
      <c r="H133" s="97"/>
      <c r="I133" s="97"/>
      <c r="J133" s="97"/>
      <c r="K133" s="97"/>
      <c r="L133" s="85" t="str">
        <f t="shared" ref="L133:L196" si="2">IF(G133=$K$1,$G$3,(IF(H133=$K$1,$H$4,(IF(I133=$K$1,$I$4,(IF(J133=$K$1,$J$4,(IF(K133=$K$1,$K$4,$J$1)))))))))</f>
        <v>TARAMA YAPILMADI</v>
      </c>
    </row>
    <row r="134" spans="1:12" ht="13.5" customHeight="1">
      <c r="A134" s="96">
        <v>130</v>
      </c>
      <c r="B134" s="97" t="s">
        <v>35</v>
      </c>
      <c r="C134" s="98"/>
      <c r="D134" s="99"/>
      <c r="E134" s="99"/>
      <c r="F134" s="99"/>
      <c r="G134" s="100"/>
      <c r="H134" s="97"/>
      <c r="I134" s="97"/>
      <c r="J134" s="97"/>
      <c r="K134" s="97"/>
      <c r="L134" s="85" t="str">
        <f t="shared" si="2"/>
        <v>TARAMA YAPILMADI</v>
      </c>
    </row>
    <row r="135" spans="1:12" ht="13.5" customHeight="1">
      <c r="A135" s="96">
        <v>131</v>
      </c>
      <c r="B135" s="97" t="s">
        <v>35</v>
      </c>
      <c r="C135" s="98"/>
      <c r="D135" s="99"/>
      <c r="E135" s="99"/>
      <c r="F135" s="99"/>
      <c r="G135" s="100"/>
      <c r="H135" s="97"/>
      <c r="I135" s="97"/>
      <c r="J135" s="97"/>
      <c r="K135" s="97"/>
      <c r="L135" s="85" t="str">
        <f t="shared" si="2"/>
        <v>TARAMA YAPILMADI</v>
      </c>
    </row>
    <row r="136" spans="1:12" ht="13.5" customHeight="1">
      <c r="A136" s="96">
        <v>132</v>
      </c>
      <c r="B136" s="97" t="s">
        <v>35</v>
      </c>
      <c r="C136" s="98"/>
      <c r="D136" s="99"/>
      <c r="E136" s="99"/>
      <c r="F136" s="99"/>
      <c r="G136" s="100"/>
      <c r="H136" s="97"/>
      <c r="I136" s="97"/>
      <c r="J136" s="97"/>
      <c r="K136" s="97"/>
      <c r="L136" s="85" t="str">
        <f t="shared" si="2"/>
        <v>TARAMA YAPILMADI</v>
      </c>
    </row>
    <row r="137" spans="1:12" ht="13.5" customHeight="1">
      <c r="A137" s="96">
        <v>133</v>
      </c>
      <c r="B137" s="97" t="s">
        <v>35</v>
      </c>
      <c r="C137" s="98"/>
      <c r="D137" s="99"/>
      <c r="E137" s="99"/>
      <c r="F137" s="99"/>
      <c r="G137" s="100"/>
      <c r="H137" s="97"/>
      <c r="I137" s="97"/>
      <c r="J137" s="97"/>
      <c r="K137" s="97"/>
      <c r="L137" s="85" t="str">
        <f t="shared" si="2"/>
        <v>TARAMA YAPILMADI</v>
      </c>
    </row>
    <row r="138" spans="1:12" ht="13.5" customHeight="1">
      <c r="A138" s="96">
        <v>134</v>
      </c>
      <c r="B138" s="97" t="s">
        <v>35</v>
      </c>
      <c r="C138" s="98"/>
      <c r="D138" s="99"/>
      <c r="E138" s="99"/>
      <c r="F138" s="99"/>
      <c r="G138" s="100"/>
      <c r="H138" s="97"/>
      <c r="I138" s="97"/>
      <c r="J138" s="97"/>
      <c r="K138" s="97"/>
      <c r="L138" s="85" t="str">
        <f t="shared" si="2"/>
        <v>TARAMA YAPILMADI</v>
      </c>
    </row>
    <row r="139" spans="1:12" ht="13.5" customHeight="1">
      <c r="A139" s="96">
        <v>135</v>
      </c>
      <c r="B139" s="97" t="s">
        <v>35</v>
      </c>
      <c r="C139" s="98"/>
      <c r="D139" s="99"/>
      <c r="E139" s="99"/>
      <c r="F139" s="99"/>
      <c r="G139" s="100"/>
      <c r="H139" s="97"/>
      <c r="I139" s="97"/>
      <c r="J139" s="97"/>
      <c r="K139" s="97"/>
      <c r="L139" s="85" t="str">
        <f t="shared" si="2"/>
        <v>TARAMA YAPILMADI</v>
      </c>
    </row>
    <row r="140" spans="1:12" ht="13.5" customHeight="1">
      <c r="A140" s="96">
        <v>136</v>
      </c>
      <c r="B140" s="97" t="s">
        <v>35</v>
      </c>
      <c r="C140" s="98"/>
      <c r="D140" s="99"/>
      <c r="E140" s="99"/>
      <c r="F140" s="99"/>
      <c r="G140" s="100"/>
      <c r="H140" s="97"/>
      <c r="I140" s="97"/>
      <c r="J140" s="97"/>
      <c r="K140" s="97"/>
      <c r="L140" s="85" t="str">
        <f t="shared" si="2"/>
        <v>TARAMA YAPILMADI</v>
      </c>
    </row>
    <row r="141" spans="1:12" ht="13.5" customHeight="1">
      <c r="A141" s="96">
        <v>137</v>
      </c>
      <c r="B141" s="97" t="s">
        <v>35</v>
      </c>
      <c r="C141" s="98"/>
      <c r="D141" s="99"/>
      <c r="E141" s="99"/>
      <c r="F141" s="99"/>
      <c r="G141" s="100"/>
      <c r="H141" s="97"/>
      <c r="I141" s="97"/>
      <c r="J141" s="97"/>
      <c r="K141" s="97"/>
      <c r="L141" s="85" t="str">
        <f t="shared" si="2"/>
        <v>TARAMA YAPILMADI</v>
      </c>
    </row>
    <row r="142" spans="1:12" ht="13.5" customHeight="1">
      <c r="A142" s="96">
        <v>138</v>
      </c>
      <c r="B142" s="97" t="s">
        <v>36</v>
      </c>
      <c r="C142" s="98"/>
      <c r="D142" s="99"/>
      <c r="E142" s="99"/>
      <c r="F142" s="99"/>
      <c r="G142" s="100"/>
      <c r="H142" s="97"/>
      <c r="I142" s="97"/>
      <c r="J142" s="97"/>
      <c r="K142" s="97"/>
      <c r="L142" s="85" t="str">
        <f t="shared" si="2"/>
        <v>TARAMA YAPILMADI</v>
      </c>
    </row>
    <row r="143" spans="1:12" ht="13.5" customHeight="1">
      <c r="A143" s="96">
        <v>139</v>
      </c>
      <c r="B143" s="97" t="s">
        <v>36</v>
      </c>
      <c r="C143" s="98"/>
      <c r="D143" s="99"/>
      <c r="E143" s="99"/>
      <c r="F143" s="99"/>
      <c r="G143" s="100"/>
      <c r="H143" s="97"/>
      <c r="I143" s="97"/>
      <c r="J143" s="97"/>
      <c r="K143" s="97"/>
      <c r="L143" s="85" t="str">
        <f t="shared" si="2"/>
        <v>TARAMA YAPILMADI</v>
      </c>
    </row>
    <row r="144" spans="1:12" ht="13.5" customHeight="1">
      <c r="A144" s="96">
        <v>140</v>
      </c>
      <c r="B144" s="97" t="s">
        <v>36</v>
      </c>
      <c r="C144" s="98"/>
      <c r="D144" s="99"/>
      <c r="E144" s="99"/>
      <c r="F144" s="99"/>
      <c r="G144" s="100"/>
      <c r="H144" s="97"/>
      <c r="I144" s="97"/>
      <c r="J144" s="97"/>
      <c r="K144" s="97"/>
      <c r="L144" s="85" t="str">
        <f t="shared" si="2"/>
        <v>TARAMA YAPILMADI</v>
      </c>
    </row>
    <row r="145" spans="1:12" ht="13.5" customHeight="1">
      <c r="A145" s="96">
        <v>141</v>
      </c>
      <c r="B145" s="97" t="s">
        <v>36</v>
      </c>
      <c r="C145" s="98"/>
      <c r="D145" s="99"/>
      <c r="E145" s="99"/>
      <c r="F145" s="99"/>
      <c r="G145" s="100"/>
      <c r="H145" s="97"/>
      <c r="I145" s="97"/>
      <c r="J145" s="97"/>
      <c r="K145" s="97"/>
      <c r="L145" s="85" t="str">
        <f t="shared" si="2"/>
        <v>TARAMA YAPILMADI</v>
      </c>
    </row>
    <row r="146" spans="1:12" ht="13.5" customHeight="1">
      <c r="A146" s="96">
        <v>142</v>
      </c>
      <c r="B146" s="97" t="s">
        <v>36</v>
      </c>
      <c r="C146" s="98"/>
      <c r="D146" s="99"/>
      <c r="E146" s="99"/>
      <c r="F146" s="99"/>
      <c r="G146" s="100"/>
      <c r="H146" s="97"/>
      <c r="I146" s="97"/>
      <c r="J146" s="97"/>
      <c r="K146" s="97"/>
      <c r="L146" s="85" t="str">
        <f t="shared" si="2"/>
        <v>TARAMA YAPILMADI</v>
      </c>
    </row>
    <row r="147" spans="1:12" ht="13.5" customHeight="1">
      <c r="A147" s="96">
        <v>143</v>
      </c>
      <c r="B147" s="97" t="s">
        <v>36</v>
      </c>
      <c r="C147" s="98"/>
      <c r="D147" s="99"/>
      <c r="E147" s="99"/>
      <c r="F147" s="99"/>
      <c r="G147" s="100"/>
      <c r="H147" s="97"/>
      <c r="I147" s="97"/>
      <c r="J147" s="97"/>
      <c r="K147" s="97"/>
      <c r="L147" s="85" t="str">
        <f t="shared" si="2"/>
        <v>TARAMA YAPILMADI</v>
      </c>
    </row>
    <row r="148" spans="1:12" ht="13.5" customHeight="1">
      <c r="A148" s="96">
        <v>144</v>
      </c>
      <c r="B148" s="97" t="s">
        <v>36</v>
      </c>
      <c r="C148" s="98"/>
      <c r="D148" s="99"/>
      <c r="E148" s="99"/>
      <c r="F148" s="99"/>
      <c r="G148" s="100"/>
      <c r="H148" s="97"/>
      <c r="I148" s="97"/>
      <c r="J148" s="97"/>
      <c r="K148" s="97"/>
      <c r="L148" s="85" t="str">
        <f t="shared" si="2"/>
        <v>TARAMA YAPILMADI</v>
      </c>
    </row>
    <row r="149" spans="1:12" ht="13.5" customHeight="1">
      <c r="A149" s="96">
        <v>145</v>
      </c>
      <c r="B149" s="97" t="s">
        <v>36</v>
      </c>
      <c r="C149" s="98"/>
      <c r="D149" s="99"/>
      <c r="E149" s="99"/>
      <c r="F149" s="99"/>
      <c r="G149" s="100"/>
      <c r="H149" s="97"/>
      <c r="I149" s="97"/>
      <c r="J149" s="97"/>
      <c r="K149" s="97"/>
      <c r="L149" s="85" t="str">
        <f t="shared" si="2"/>
        <v>TARAMA YAPILMADI</v>
      </c>
    </row>
    <row r="150" spans="1:12" ht="13.5" customHeight="1">
      <c r="A150" s="96">
        <v>146</v>
      </c>
      <c r="B150" s="97" t="s">
        <v>36</v>
      </c>
      <c r="C150" s="98"/>
      <c r="D150" s="99"/>
      <c r="E150" s="99"/>
      <c r="F150" s="99"/>
      <c r="G150" s="100"/>
      <c r="H150" s="97"/>
      <c r="I150" s="97"/>
      <c r="J150" s="97"/>
      <c r="K150" s="97"/>
      <c r="L150" s="85" t="str">
        <f t="shared" si="2"/>
        <v>TARAMA YAPILMADI</v>
      </c>
    </row>
    <row r="151" spans="1:12" ht="13.5" customHeight="1">
      <c r="A151" s="96">
        <v>147</v>
      </c>
      <c r="B151" s="97" t="s">
        <v>36</v>
      </c>
      <c r="C151" s="98"/>
      <c r="D151" s="99"/>
      <c r="E151" s="99"/>
      <c r="F151" s="99"/>
      <c r="G151" s="100"/>
      <c r="H151" s="97"/>
      <c r="I151" s="97"/>
      <c r="J151" s="97"/>
      <c r="K151" s="97"/>
      <c r="L151" s="85" t="str">
        <f t="shared" si="2"/>
        <v>TARAMA YAPILMADI</v>
      </c>
    </row>
    <row r="152" spans="1:12" ht="13.5" customHeight="1">
      <c r="A152" s="96">
        <v>148</v>
      </c>
      <c r="B152" s="97" t="s">
        <v>36</v>
      </c>
      <c r="C152" s="98"/>
      <c r="D152" s="99"/>
      <c r="E152" s="99"/>
      <c r="F152" s="99"/>
      <c r="G152" s="100"/>
      <c r="H152" s="97"/>
      <c r="I152" s="97"/>
      <c r="J152" s="97"/>
      <c r="K152" s="97"/>
      <c r="L152" s="85" t="str">
        <f t="shared" si="2"/>
        <v>TARAMA YAPILMADI</v>
      </c>
    </row>
    <row r="153" spans="1:12" ht="13.5" customHeight="1">
      <c r="A153" s="96">
        <v>149</v>
      </c>
      <c r="B153" s="97" t="s">
        <v>36</v>
      </c>
      <c r="C153" s="98"/>
      <c r="D153" s="99"/>
      <c r="E153" s="99"/>
      <c r="F153" s="99"/>
      <c r="G153" s="100"/>
      <c r="H153" s="97"/>
      <c r="I153" s="97"/>
      <c r="J153" s="97"/>
      <c r="K153" s="97"/>
      <c r="L153" s="85" t="str">
        <f t="shared" si="2"/>
        <v>TARAMA YAPILMADI</v>
      </c>
    </row>
    <row r="154" spans="1:12" ht="13.5" customHeight="1">
      <c r="A154" s="96">
        <v>150</v>
      </c>
      <c r="B154" s="97" t="s">
        <v>36</v>
      </c>
      <c r="C154" s="98"/>
      <c r="D154" s="99"/>
      <c r="E154" s="99"/>
      <c r="F154" s="99"/>
      <c r="G154" s="100"/>
      <c r="H154" s="97"/>
      <c r="I154" s="97"/>
      <c r="J154" s="97"/>
      <c r="K154" s="97"/>
      <c r="L154" s="85" t="str">
        <f t="shared" si="2"/>
        <v>TARAMA YAPILMADI</v>
      </c>
    </row>
    <row r="155" spans="1:12" ht="13.5" customHeight="1">
      <c r="A155" s="96">
        <v>151</v>
      </c>
      <c r="B155" s="97" t="s">
        <v>36</v>
      </c>
      <c r="C155" s="98"/>
      <c r="D155" s="99"/>
      <c r="E155" s="99"/>
      <c r="F155" s="99"/>
      <c r="G155" s="100"/>
      <c r="H155" s="97"/>
      <c r="I155" s="97"/>
      <c r="J155" s="97"/>
      <c r="K155" s="97"/>
      <c r="L155" s="85" t="str">
        <f t="shared" si="2"/>
        <v>TARAMA YAPILMADI</v>
      </c>
    </row>
    <row r="156" spans="1:12" ht="13.5" customHeight="1">
      <c r="A156" s="96">
        <v>152</v>
      </c>
      <c r="B156" s="97" t="s">
        <v>36</v>
      </c>
      <c r="C156" s="98"/>
      <c r="D156" s="99"/>
      <c r="E156" s="99"/>
      <c r="F156" s="99"/>
      <c r="G156" s="100"/>
      <c r="H156" s="97"/>
      <c r="I156" s="97"/>
      <c r="J156" s="97"/>
      <c r="K156" s="97"/>
      <c r="L156" s="85" t="str">
        <f t="shared" si="2"/>
        <v>TARAMA YAPILMADI</v>
      </c>
    </row>
    <row r="157" spans="1:12" ht="13.5" customHeight="1">
      <c r="A157" s="96">
        <v>153</v>
      </c>
      <c r="B157" s="97" t="s">
        <v>36</v>
      </c>
      <c r="C157" s="98"/>
      <c r="D157" s="99"/>
      <c r="E157" s="99"/>
      <c r="F157" s="99"/>
      <c r="G157" s="100"/>
      <c r="H157" s="97"/>
      <c r="I157" s="97"/>
      <c r="J157" s="97"/>
      <c r="K157" s="97"/>
      <c r="L157" s="85" t="str">
        <f t="shared" si="2"/>
        <v>TARAMA YAPILMADI</v>
      </c>
    </row>
    <row r="158" spans="1:12" ht="13.5" customHeight="1">
      <c r="A158" s="96">
        <v>154</v>
      </c>
      <c r="B158" s="97" t="s">
        <v>36</v>
      </c>
      <c r="C158" s="98"/>
      <c r="D158" s="99"/>
      <c r="E158" s="99"/>
      <c r="F158" s="99"/>
      <c r="G158" s="100"/>
      <c r="H158" s="97"/>
      <c r="I158" s="97"/>
      <c r="J158" s="97"/>
      <c r="K158" s="97"/>
      <c r="L158" s="85" t="str">
        <f t="shared" si="2"/>
        <v>TARAMA YAPILMADI</v>
      </c>
    </row>
    <row r="159" spans="1:12" ht="13.5" customHeight="1">
      <c r="A159" s="96">
        <v>155</v>
      </c>
      <c r="B159" s="97" t="s">
        <v>36</v>
      </c>
      <c r="C159" s="98"/>
      <c r="D159" s="99"/>
      <c r="E159" s="99"/>
      <c r="F159" s="99"/>
      <c r="G159" s="100"/>
      <c r="H159" s="97"/>
      <c r="I159" s="97"/>
      <c r="J159" s="97"/>
      <c r="K159" s="97"/>
      <c r="L159" s="85" t="str">
        <f t="shared" si="2"/>
        <v>TARAMA YAPILMADI</v>
      </c>
    </row>
    <row r="160" spans="1:12" ht="13.5" customHeight="1">
      <c r="A160" s="96">
        <v>156</v>
      </c>
      <c r="B160" s="97" t="s">
        <v>36</v>
      </c>
      <c r="C160" s="98"/>
      <c r="D160" s="99"/>
      <c r="E160" s="99"/>
      <c r="F160" s="99"/>
      <c r="G160" s="100"/>
      <c r="H160" s="97"/>
      <c r="I160" s="97"/>
      <c r="J160" s="97"/>
      <c r="K160" s="97"/>
      <c r="L160" s="85" t="str">
        <f t="shared" si="2"/>
        <v>TARAMA YAPILMADI</v>
      </c>
    </row>
    <row r="161" spans="1:12" ht="13.5" customHeight="1">
      <c r="A161" s="96">
        <v>157</v>
      </c>
      <c r="B161" s="97" t="s">
        <v>36</v>
      </c>
      <c r="C161" s="98"/>
      <c r="D161" s="99"/>
      <c r="E161" s="99"/>
      <c r="F161" s="99"/>
      <c r="G161" s="100"/>
      <c r="H161" s="97"/>
      <c r="I161" s="97"/>
      <c r="J161" s="97"/>
      <c r="K161" s="97"/>
      <c r="L161" s="85" t="str">
        <f t="shared" si="2"/>
        <v>TARAMA YAPILMADI</v>
      </c>
    </row>
    <row r="162" spans="1:12" ht="13.5" customHeight="1">
      <c r="A162" s="96">
        <v>158</v>
      </c>
      <c r="B162" s="97" t="s">
        <v>36</v>
      </c>
      <c r="C162" s="98"/>
      <c r="D162" s="99"/>
      <c r="E162" s="99"/>
      <c r="F162" s="99"/>
      <c r="G162" s="100"/>
      <c r="H162" s="97"/>
      <c r="I162" s="97"/>
      <c r="J162" s="97"/>
      <c r="K162" s="97"/>
      <c r="L162" s="85" t="str">
        <f t="shared" si="2"/>
        <v>TARAMA YAPILMADI</v>
      </c>
    </row>
    <row r="163" spans="1:12" ht="13.5" customHeight="1">
      <c r="A163" s="96">
        <v>159</v>
      </c>
      <c r="B163" s="97" t="s">
        <v>36</v>
      </c>
      <c r="C163" s="98"/>
      <c r="D163" s="99"/>
      <c r="E163" s="99"/>
      <c r="F163" s="99"/>
      <c r="G163" s="100"/>
      <c r="H163" s="97"/>
      <c r="I163" s="97"/>
      <c r="J163" s="97"/>
      <c r="K163" s="97"/>
      <c r="L163" s="85" t="str">
        <f t="shared" si="2"/>
        <v>TARAMA YAPILMADI</v>
      </c>
    </row>
    <row r="164" spans="1:12" ht="13.5" customHeight="1">
      <c r="A164" s="96">
        <v>160</v>
      </c>
      <c r="B164" s="97" t="s">
        <v>36</v>
      </c>
      <c r="C164" s="98"/>
      <c r="D164" s="99"/>
      <c r="E164" s="99"/>
      <c r="F164" s="99"/>
      <c r="G164" s="100"/>
      <c r="H164" s="97"/>
      <c r="I164" s="97"/>
      <c r="J164" s="97"/>
      <c r="K164" s="97"/>
      <c r="L164" s="85" t="str">
        <f t="shared" si="2"/>
        <v>TARAMA YAPILMADI</v>
      </c>
    </row>
    <row r="165" spans="1:12" ht="13.5" customHeight="1">
      <c r="A165" s="96">
        <v>161</v>
      </c>
      <c r="B165" s="97" t="s">
        <v>36</v>
      </c>
      <c r="C165" s="98"/>
      <c r="D165" s="99"/>
      <c r="E165" s="99"/>
      <c r="F165" s="99"/>
      <c r="G165" s="100"/>
      <c r="H165" s="97"/>
      <c r="I165" s="97"/>
      <c r="J165" s="97"/>
      <c r="K165" s="97"/>
      <c r="L165" s="85" t="str">
        <f t="shared" si="2"/>
        <v>TARAMA YAPILMADI</v>
      </c>
    </row>
    <row r="166" spans="1:12" ht="13.5" customHeight="1">
      <c r="A166" s="96">
        <v>162</v>
      </c>
      <c r="B166" s="97" t="s">
        <v>36</v>
      </c>
      <c r="C166" s="98"/>
      <c r="D166" s="99"/>
      <c r="E166" s="99"/>
      <c r="F166" s="99"/>
      <c r="G166" s="100"/>
      <c r="H166" s="97"/>
      <c r="I166" s="97"/>
      <c r="J166" s="97"/>
      <c r="K166" s="97"/>
      <c r="L166" s="85" t="str">
        <f t="shared" si="2"/>
        <v>TARAMA YAPILMADI</v>
      </c>
    </row>
    <row r="167" spans="1:12" ht="13.5" customHeight="1">
      <c r="A167" s="96">
        <v>163</v>
      </c>
      <c r="B167" s="97" t="s">
        <v>36</v>
      </c>
      <c r="C167" s="98"/>
      <c r="D167" s="99"/>
      <c r="E167" s="99"/>
      <c r="F167" s="99"/>
      <c r="G167" s="100"/>
      <c r="H167" s="97"/>
      <c r="I167" s="97"/>
      <c r="J167" s="97"/>
      <c r="K167" s="97"/>
      <c r="L167" s="85" t="str">
        <f t="shared" si="2"/>
        <v>TARAMA YAPILMADI</v>
      </c>
    </row>
    <row r="168" spans="1:12" ht="13.5" customHeight="1">
      <c r="A168" s="96">
        <v>164</v>
      </c>
      <c r="B168" s="97" t="s">
        <v>36</v>
      </c>
      <c r="C168" s="98"/>
      <c r="D168" s="99"/>
      <c r="E168" s="99"/>
      <c r="F168" s="99"/>
      <c r="G168" s="100"/>
      <c r="H168" s="97"/>
      <c r="I168" s="97"/>
      <c r="J168" s="97"/>
      <c r="K168" s="97"/>
      <c r="L168" s="85" t="str">
        <f t="shared" si="2"/>
        <v>TARAMA YAPILMADI</v>
      </c>
    </row>
    <row r="169" spans="1:12" ht="13.5" customHeight="1">
      <c r="A169" s="96">
        <v>165</v>
      </c>
      <c r="B169" s="97" t="s">
        <v>36</v>
      </c>
      <c r="C169" s="98"/>
      <c r="D169" s="99"/>
      <c r="E169" s="99"/>
      <c r="F169" s="99"/>
      <c r="G169" s="100"/>
      <c r="H169" s="97"/>
      <c r="I169" s="97"/>
      <c r="J169" s="97"/>
      <c r="K169" s="97"/>
      <c r="L169" s="85" t="str">
        <f t="shared" si="2"/>
        <v>TARAMA YAPILMADI</v>
      </c>
    </row>
    <row r="170" spans="1:12" ht="13.5" customHeight="1">
      <c r="A170" s="96">
        <v>166</v>
      </c>
      <c r="B170" s="97" t="s">
        <v>36</v>
      </c>
      <c r="C170" s="98"/>
      <c r="D170" s="99"/>
      <c r="E170" s="99"/>
      <c r="F170" s="99"/>
      <c r="G170" s="100"/>
      <c r="H170" s="97"/>
      <c r="I170" s="97"/>
      <c r="J170" s="97"/>
      <c r="K170" s="97"/>
      <c r="L170" s="85" t="str">
        <f t="shared" si="2"/>
        <v>TARAMA YAPILMADI</v>
      </c>
    </row>
    <row r="171" spans="1:12" ht="13.5" customHeight="1">
      <c r="A171" s="96">
        <v>167</v>
      </c>
      <c r="B171" s="97" t="s">
        <v>36</v>
      </c>
      <c r="C171" s="98"/>
      <c r="D171" s="99"/>
      <c r="E171" s="99"/>
      <c r="F171" s="99"/>
      <c r="G171" s="100"/>
      <c r="H171" s="97"/>
      <c r="I171" s="97"/>
      <c r="J171" s="97"/>
      <c r="K171" s="97"/>
      <c r="L171" s="85" t="str">
        <f t="shared" si="2"/>
        <v>TARAMA YAPILMADI</v>
      </c>
    </row>
    <row r="172" spans="1:12" ht="13.5" customHeight="1">
      <c r="A172" s="96">
        <v>168</v>
      </c>
      <c r="B172" s="97" t="s">
        <v>36</v>
      </c>
      <c r="C172" s="98"/>
      <c r="D172" s="99"/>
      <c r="E172" s="99"/>
      <c r="F172" s="99"/>
      <c r="G172" s="100"/>
      <c r="H172" s="97"/>
      <c r="I172" s="97"/>
      <c r="J172" s="97"/>
      <c r="K172" s="97"/>
      <c r="L172" s="85" t="str">
        <f t="shared" si="2"/>
        <v>TARAMA YAPILMADI</v>
      </c>
    </row>
    <row r="173" spans="1:12" ht="13.5" customHeight="1">
      <c r="A173" s="96">
        <v>169</v>
      </c>
      <c r="B173" s="97" t="s">
        <v>36</v>
      </c>
      <c r="C173" s="98"/>
      <c r="D173" s="99"/>
      <c r="E173" s="99"/>
      <c r="F173" s="99"/>
      <c r="G173" s="100"/>
      <c r="H173" s="97"/>
      <c r="I173" s="97"/>
      <c r="J173" s="97"/>
      <c r="K173" s="97"/>
      <c r="L173" s="85" t="str">
        <f t="shared" si="2"/>
        <v>TARAMA YAPILMADI</v>
      </c>
    </row>
    <row r="174" spans="1:12" ht="13.5" customHeight="1">
      <c r="A174" s="96">
        <v>170</v>
      </c>
      <c r="B174" s="97" t="s">
        <v>36</v>
      </c>
      <c r="C174" s="98"/>
      <c r="D174" s="99"/>
      <c r="E174" s="99"/>
      <c r="F174" s="99"/>
      <c r="G174" s="100"/>
      <c r="H174" s="97"/>
      <c r="I174" s="97"/>
      <c r="J174" s="97"/>
      <c r="K174" s="97"/>
      <c r="L174" s="85" t="str">
        <f t="shared" si="2"/>
        <v>TARAMA YAPILMADI</v>
      </c>
    </row>
    <row r="175" spans="1:12" ht="13.5" customHeight="1">
      <c r="A175" s="96">
        <v>171</v>
      </c>
      <c r="B175" s="97" t="s">
        <v>36</v>
      </c>
      <c r="C175" s="98"/>
      <c r="D175" s="99"/>
      <c r="E175" s="99"/>
      <c r="F175" s="99"/>
      <c r="G175" s="100"/>
      <c r="H175" s="97"/>
      <c r="I175" s="97"/>
      <c r="J175" s="97"/>
      <c r="K175" s="97"/>
      <c r="L175" s="85" t="str">
        <f t="shared" si="2"/>
        <v>TARAMA YAPILMADI</v>
      </c>
    </row>
    <row r="176" spans="1:12" ht="13.5" customHeight="1">
      <c r="A176" s="96">
        <v>172</v>
      </c>
      <c r="B176" s="97" t="s">
        <v>36</v>
      </c>
      <c r="C176" s="98"/>
      <c r="D176" s="99"/>
      <c r="E176" s="99"/>
      <c r="F176" s="99"/>
      <c r="G176" s="100"/>
      <c r="H176" s="97"/>
      <c r="I176" s="97"/>
      <c r="J176" s="97"/>
      <c r="K176" s="97"/>
      <c r="L176" s="85" t="str">
        <f t="shared" si="2"/>
        <v>TARAMA YAPILMADI</v>
      </c>
    </row>
    <row r="177" spans="1:12" ht="13.5" customHeight="1">
      <c r="A177" s="96">
        <v>173</v>
      </c>
      <c r="B177" s="97" t="s">
        <v>36</v>
      </c>
      <c r="C177" s="98"/>
      <c r="D177" s="99"/>
      <c r="E177" s="99"/>
      <c r="F177" s="99"/>
      <c r="G177" s="100"/>
      <c r="H177" s="97"/>
      <c r="I177" s="97"/>
      <c r="J177" s="97"/>
      <c r="K177" s="97"/>
      <c r="L177" s="85" t="str">
        <f t="shared" si="2"/>
        <v>TARAMA YAPILMADI</v>
      </c>
    </row>
    <row r="178" spans="1:12" ht="13.5" customHeight="1">
      <c r="A178" s="96">
        <v>174</v>
      </c>
      <c r="B178" s="97" t="s">
        <v>36</v>
      </c>
      <c r="C178" s="98"/>
      <c r="D178" s="99"/>
      <c r="E178" s="99"/>
      <c r="F178" s="99"/>
      <c r="G178" s="100"/>
      <c r="H178" s="97"/>
      <c r="I178" s="97"/>
      <c r="J178" s="97"/>
      <c r="K178" s="97"/>
      <c r="L178" s="85" t="str">
        <f t="shared" si="2"/>
        <v>TARAMA YAPILMADI</v>
      </c>
    </row>
    <row r="179" spans="1:12" ht="13.5" customHeight="1">
      <c r="A179" s="96">
        <v>175</v>
      </c>
      <c r="B179" s="97" t="s">
        <v>36</v>
      </c>
      <c r="C179" s="98"/>
      <c r="D179" s="99"/>
      <c r="E179" s="99"/>
      <c r="F179" s="99"/>
      <c r="G179" s="100"/>
      <c r="H179" s="97"/>
      <c r="I179" s="97"/>
      <c r="J179" s="97"/>
      <c r="K179" s="97"/>
      <c r="L179" s="85" t="str">
        <f t="shared" si="2"/>
        <v>TARAMA YAPILMADI</v>
      </c>
    </row>
    <row r="180" spans="1:12" ht="13.5" customHeight="1">
      <c r="A180" s="96">
        <v>176</v>
      </c>
      <c r="B180" s="97" t="s">
        <v>36</v>
      </c>
      <c r="C180" s="98"/>
      <c r="D180" s="99"/>
      <c r="E180" s="99"/>
      <c r="F180" s="99"/>
      <c r="G180" s="100"/>
      <c r="H180" s="97"/>
      <c r="I180" s="97"/>
      <c r="J180" s="97"/>
      <c r="K180" s="97"/>
      <c r="L180" s="85" t="str">
        <f t="shared" si="2"/>
        <v>TARAMA YAPILMADI</v>
      </c>
    </row>
    <row r="181" spans="1:12" ht="13.5" customHeight="1">
      <c r="A181" s="96">
        <v>177</v>
      </c>
      <c r="B181" s="97" t="s">
        <v>36</v>
      </c>
      <c r="C181" s="98"/>
      <c r="D181" s="99"/>
      <c r="E181" s="99"/>
      <c r="F181" s="99"/>
      <c r="G181" s="100"/>
      <c r="H181" s="97"/>
      <c r="I181" s="97"/>
      <c r="J181" s="97"/>
      <c r="K181" s="97"/>
      <c r="L181" s="85" t="str">
        <f t="shared" si="2"/>
        <v>TARAMA YAPILMADI</v>
      </c>
    </row>
    <row r="182" spans="1:12" ht="13.5" customHeight="1">
      <c r="A182" s="96">
        <v>178</v>
      </c>
      <c r="B182" s="97" t="s">
        <v>36</v>
      </c>
      <c r="C182" s="98"/>
      <c r="D182" s="99"/>
      <c r="E182" s="99"/>
      <c r="F182" s="99"/>
      <c r="G182" s="100"/>
      <c r="H182" s="97"/>
      <c r="I182" s="97"/>
      <c r="J182" s="97"/>
      <c r="K182" s="97"/>
      <c r="L182" s="85" t="str">
        <f t="shared" si="2"/>
        <v>TARAMA YAPILMADI</v>
      </c>
    </row>
    <row r="183" spans="1:12" ht="13.5" customHeight="1">
      <c r="A183" s="96">
        <v>179</v>
      </c>
      <c r="B183" s="97" t="s">
        <v>36</v>
      </c>
      <c r="C183" s="98"/>
      <c r="D183" s="99"/>
      <c r="E183" s="99"/>
      <c r="F183" s="99"/>
      <c r="G183" s="100"/>
      <c r="H183" s="97"/>
      <c r="I183" s="97"/>
      <c r="J183" s="97"/>
      <c r="K183" s="97"/>
      <c r="L183" s="85" t="str">
        <f t="shared" si="2"/>
        <v>TARAMA YAPILMADI</v>
      </c>
    </row>
    <row r="184" spans="1:12" ht="13.5" customHeight="1">
      <c r="A184" s="96">
        <v>180</v>
      </c>
      <c r="B184" s="97" t="s">
        <v>36</v>
      </c>
      <c r="C184" s="98"/>
      <c r="D184" s="99"/>
      <c r="E184" s="99"/>
      <c r="F184" s="99"/>
      <c r="G184" s="100"/>
      <c r="H184" s="97"/>
      <c r="I184" s="97"/>
      <c r="J184" s="97"/>
      <c r="K184" s="97"/>
      <c r="L184" s="85" t="str">
        <f t="shared" si="2"/>
        <v>TARAMA YAPILMADI</v>
      </c>
    </row>
    <row r="185" spans="1:12" ht="13.5" customHeight="1">
      <c r="A185" s="96">
        <v>181</v>
      </c>
      <c r="B185" s="97" t="s">
        <v>36</v>
      </c>
      <c r="C185" s="98"/>
      <c r="D185" s="99"/>
      <c r="E185" s="99"/>
      <c r="F185" s="99"/>
      <c r="G185" s="100"/>
      <c r="H185" s="97"/>
      <c r="I185" s="97"/>
      <c r="J185" s="97"/>
      <c r="K185" s="97"/>
      <c r="L185" s="85" t="str">
        <f t="shared" si="2"/>
        <v>TARAMA YAPILMADI</v>
      </c>
    </row>
    <row r="186" spans="1:12" ht="13.5" customHeight="1">
      <c r="A186" s="96">
        <v>182</v>
      </c>
      <c r="B186" s="97" t="s">
        <v>36</v>
      </c>
      <c r="C186" s="98"/>
      <c r="D186" s="99"/>
      <c r="E186" s="99"/>
      <c r="F186" s="99"/>
      <c r="G186" s="100"/>
      <c r="H186" s="97"/>
      <c r="I186" s="97"/>
      <c r="J186" s="97"/>
      <c r="K186" s="97"/>
      <c r="L186" s="85" t="str">
        <f t="shared" si="2"/>
        <v>TARAMA YAPILMADI</v>
      </c>
    </row>
    <row r="187" spans="1:12" ht="13.5" customHeight="1">
      <c r="A187" s="96">
        <v>183</v>
      </c>
      <c r="B187" s="97" t="s">
        <v>37</v>
      </c>
      <c r="C187" s="98"/>
      <c r="D187" s="99"/>
      <c r="E187" s="99"/>
      <c r="F187" s="99"/>
      <c r="G187" s="100"/>
      <c r="H187" s="97"/>
      <c r="I187" s="97"/>
      <c r="J187" s="97"/>
      <c r="K187" s="97"/>
      <c r="L187" s="85" t="str">
        <f t="shared" si="2"/>
        <v>TARAMA YAPILMADI</v>
      </c>
    </row>
    <row r="188" spans="1:12" ht="13.5" customHeight="1">
      <c r="A188" s="96">
        <v>184</v>
      </c>
      <c r="B188" s="97" t="s">
        <v>37</v>
      </c>
      <c r="C188" s="98"/>
      <c r="D188" s="99"/>
      <c r="E188" s="99"/>
      <c r="F188" s="99"/>
      <c r="G188" s="100"/>
      <c r="H188" s="97"/>
      <c r="I188" s="97"/>
      <c r="J188" s="97"/>
      <c r="K188" s="97"/>
      <c r="L188" s="85" t="str">
        <f t="shared" si="2"/>
        <v>TARAMA YAPILMADI</v>
      </c>
    </row>
    <row r="189" spans="1:12" ht="13.5" customHeight="1">
      <c r="A189" s="96">
        <v>185</v>
      </c>
      <c r="B189" s="97" t="s">
        <v>37</v>
      </c>
      <c r="C189" s="98"/>
      <c r="D189" s="99"/>
      <c r="E189" s="99"/>
      <c r="F189" s="99"/>
      <c r="G189" s="100"/>
      <c r="H189" s="97"/>
      <c r="I189" s="97"/>
      <c r="J189" s="97"/>
      <c r="K189" s="97"/>
      <c r="L189" s="85" t="str">
        <f t="shared" si="2"/>
        <v>TARAMA YAPILMADI</v>
      </c>
    </row>
    <row r="190" spans="1:12" ht="13.5" customHeight="1">
      <c r="A190" s="96">
        <v>186</v>
      </c>
      <c r="B190" s="97" t="s">
        <v>37</v>
      </c>
      <c r="C190" s="98"/>
      <c r="D190" s="99"/>
      <c r="E190" s="99"/>
      <c r="F190" s="99"/>
      <c r="G190" s="100"/>
      <c r="H190" s="97"/>
      <c r="I190" s="97"/>
      <c r="J190" s="97"/>
      <c r="K190" s="97"/>
      <c r="L190" s="85" t="str">
        <f t="shared" si="2"/>
        <v>TARAMA YAPILMADI</v>
      </c>
    </row>
    <row r="191" spans="1:12" ht="13.5" customHeight="1">
      <c r="A191" s="96">
        <v>187</v>
      </c>
      <c r="B191" s="97" t="s">
        <v>37</v>
      </c>
      <c r="C191" s="98"/>
      <c r="D191" s="99"/>
      <c r="E191" s="99"/>
      <c r="F191" s="99"/>
      <c r="G191" s="100"/>
      <c r="H191" s="97"/>
      <c r="I191" s="97"/>
      <c r="J191" s="97"/>
      <c r="K191" s="97"/>
      <c r="L191" s="85" t="str">
        <f t="shared" si="2"/>
        <v>TARAMA YAPILMADI</v>
      </c>
    </row>
    <row r="192" spans="1:12" ht="13.5" customHeight="1">
      <c r="A192" s="96">
        <v>188</v>
      </c>
      <c r="B192" s="97" t="s">
        <v>37</v>
      </c>
      <c r="C192" s="98"/>
      <c r="D192" s="99"/>
      <c r="E192" s="99"/>
      <c r="F192" s="99"/>
      <c r="G192" s="100"/>
      <c r="H192" s="97"/>
      <c r="I192" s="97"/>
      <c r="J192" s="97"/>
      <c r="K192" s="97"/>
      <c r="L192" s="85" t="str">
        <f t="shared" si="2"/>
        <v>TARAMA YAPILMADI</v>
      </c>
    </row>
    <row r="193" spans="1:12" ht="13.5" customHeight="1">
      <c r="A193" s="96">
        <v>189</v>
      </c>
      <c r="B193" s="97" t="s">
        <v>37</v>
      </c>
      <c r="C193" s="98"/>
      <c r="D193" s="99"/>
      <c r="E193" s="99"/>
      <c r="F193" s="99"/>
      <c r="G193" s="100"/>
      <c r="H193" s="97"/>
      <c r="I193" s="97"/>
      <c r="J193" s="97"/>
      <c r="K193" s="97"/>
      <c r="L193" s="85" t="str">
        <f t="shared" si="2"/>
        <v>TARAMA YAPILMADI</v>
      </c>
    </row>
    <row r="194" spans="1:12" ht="13.5" customHeight="1">
      <c r="A194" s="96">
        <v>190</v>
      </c>
      <c r="B194" s="97" t="s">
        <v>37</v>
      </c>
      <c r="C194" s="98"/>
      <c r="D194" s="99"/>
      <c r="E194" s="99"/>
      <c r="F194" s="99"/>
      <c r="G194" s="100"/>
      <c r="H194" s="97"/>
      <c r="I194" s="97"/>
      <c r="J194" s="97"/>
      <c r="K194" s="97"/>
      <c r="L194" s="85" t="str">
        <f t="shared" si="2"/>
        <v>TARAMA YAPILMADI</v>
      </c>
    </row>
    <row r="195" spans="1:12" ht="13.5" customHeight="1">
      <c r="A195" s="96">
        <v>191</v>
      </c>
      <c r="B195" s="97" t="s">
        <v>37</v>
      </c>
      <c r="C195" s="98"/>
      <c r="D195" s="99"/>
      <c r="E195" s="99"/>
      <c r="F195" s="99"/>
      <c r="G195" s="100"/>
      <c r="H195" s="97"/>
      <c r="I195" s="97"/>
      <c r="J195" s="97"/>
      <c r="K195" s="97"/>
      <c r="L195" s="85" t="str">
        <f t="shared" si="2"/>
        <v>TARAMA YAPILMADI</v>
      </c>
    </row>
    <row r="196" spans="1:12" ht="13.5" customHeight="1">
      <c r="A196" s="96">
        <v>192</v>
      </c>
      <c r="B196" s="97" t="s">
        <v>37</v>
      </c>
      <c r="C196" s="98"/>
      <c r="D196" s="99"/>
      <c r="E196" s="99"/>
      <c r="F196" s="99"/>
      <c r="G196" s="100"/>
      <c r="H196" s="97"/>
      <c r="I196" s="97"/>
      <c r="J196" s="97"/>
      <c r="K196" s="97"/>
      <c r="L196" s="85" t="str">
        <f t="shared" si="2"/>
        <v>TARAMA YAPILMADI</v>
      </c>
    </row>
    <row r="197" spans="1:12" ht="13.5" customHeight="1">
      <c r="A197" s="96">
        <v>193</v>
      </c>
      <c r="B197" s="97" t="s">
        <v>37</v>
      </c>
      <c r="C197" s="98"/>
      <c r="D197" s="99"/>
      <c r="E197" s="99"/>
      <c r="F197" s="99"/>
      <c r="G197" s="100"/>
      <c r="H197" s="97"/>
      <c r="I197" s="97"/>
      <c r="J197" s="97"/>
      <c r="K197" s="97"/>
      <c r="L197" s="85" t="str">
        <f t="shared" ref="L197:L260" si="3">IF(G197=$K$1,$G$3,(IF(H197=$K$1,$H$4,(IF(I197=$K$1,$I$4,(IF(J197=$K$1,$J$4,(IF(K197=$K$1,$K$4,$J$1)))))))))</f>
        <v>TARAMA YAPILMADI</v>
      </c>
    </row>
    <row r="198" spans="1:12" ht="13.5" customHeight="1">
      <c r="A198" s="96">
        <v>194</v>
      </c>
      <c r="B198" s="97" t="s">
        <v>37</v>
      </c>
      <c r="C198" s="98"/>
      <c r="D198" s="99"/>
      <c r="E198" s="99"/>
      <c r="F198" s="99"/>
      <c r="G198" s="100"/>
      <c r="H198" s="97"/>
      <c r="I198" s="97"/>
      <c r="J198" s="97"/>
      <c r="K198" s="97"/>
      <c r="L198" s="85" t="str">
        <f t="shared" si="3"/>
        <v>TARAMA YAPILMADI</v>
      </c>
    </row>
    <row r="199" spans="1:12" ht="13.5" customHeight="1">
      <c r="A199" s="96">
        <v>195</v>
      </c>
      <c r="B199" s="97" t="s">
        <v>37</v>
      </c>
      <c r="C199" s="98"/>
      <c r="D199" s="99"/>
      <c r="E199" s="99"/>
      <c r="F199" s="99"/>
      <c r="G199" s="100"/>
      <c r="H199" s="97"/>
      <c r="I199" s="97"/>
      <c r="J199" s="97"/>
      <c r="K199" s="97"/>
      <c r="L199" s="85" t="str">
        <f t="shared" si="3"/>
        <v>TARAMA YAPILMADI</v>
      </c>
    </row>
    <row r="200" spans="1:12" ht="13.5" customHeight="1">
      <c r="A200" s="96">
        <v>196</v>
      </c>
      <c r="B200" s="97" t="s">
        <v>37</v>
      </c>
      <c r="C200" s="98"/>
      <c r="D200" s="99"/>
      <c r="E200" s="99"/>
      <c r="F200" s="99"/>
      <c r="G200" s="100"/>
      <c r="H200" s="97"/>
      <c r="I200" s="97"/>
      <c r="J200" s="97"/>
      <c r="K200" s="97"/>
      <c r="L200" s="85" t="str">
        <f t="shared" si="3"/>
        <v>TARAMA YAPILMADI</v>
      </c>
    </row>
    <row r="201" spans="1:12" ht="13.5" customHeight="1">
      <c r="A201" s="96">
        <v>197</v>
      </c>
      <c r="B201" s="97" t="s">
        <v>37</v>
      </c>
      <c r="C201" s="98"/>
      <c r="D201" s="99"/>
      <c r="E201" s="99"/>
      <c r="F201" s="99"/>
      <c r="G201" s="100"/>
      <c r="H201" s="97"/>
      <c r="I201" s="97"/>
      <c r="J201" s="97"/>
      <c r="K201" s="97"/>
      <c r="L201" s="85" t="str">
        <f t="shared" si="3"/>
        <v>TARAMA YAPILMADI</v>
      </c>
    </row>
    <row r="202" spans="1:12" ht="13.5" customHeight="1">
      <c r="A202" s="96">
        <v>198</v>
      </c>
      <c r="B202" s="97" t="s">
        <v>37</v>
      </c>
      <c r="C202" s="98"/>
      <c r="D202" s="99"/>
      <c r="E202" s="99"/>
      <c r="F202" s="99"/>
      <c r="G202" s="100"/>
      <c r="H202" s="97"/>
      <c r="I202" s="97"/>
      <c r="J202" s="97"/>
      <c r="K202" s="97"/>
      <c r="L202" s="85" t="str">
        <f t="shared" si="3"/>
        <v>TARAMA YAPILMADI</v>
      </c>
    </row>
    <row r="203" spans="1:12" ht="13.5" customHeight="1">
      <c r="A203" s="96">
        <v>199</v>
      </c>
      <c r="B203" s="97" t="s">
        <v>37</v>
      </c>
      <c r="C203" s="98"/>
      <c r="D203" s="99"/>
      <c r="E203" s="99"/>
      <c r="F203" s="99"/>
      <c r="G203" s="100"/>
      <c r="H203" s="97"/>
      <c r="I203" s="97"/>
      <c r="J203" s="97"/>
      <c r="K203" s="97"/>
      <c r="L203" s="85" t="str">
        <f t="shared" si="3"/>
        <v>TARAMA YAPILMADI</v>
      </c>
    </row>
    <row r="204" spans="1:12" ht="13.5" customHeight="1">
      <c r="A204" s="96">
        <v>200</v>
      </c>
      <c r="B204" s="97" t="s">
        <v>37</v>
      </c>
      <c r="C204" s="98"/>
      <c r="D204" s="99"/>
      <c r="E204" s="99"/>
      <c r="F204" s="99"/>
      <c r="G204" s="100"/>
      <c r="H204" s="97"/>
      <c r="I204" s="97"/>
      <c r="J204" s="97"/>
      <c r="K204" s="97"/>
      <c r="L204" s="85" t="str">
        <f t="shared" si="3"/>
        <v>TARAMA YAPILMADI</v>
      </c>
    </row>
    <row r="205" spans="1:12" ht="13.5" customHeight="1">
      <c r="A205" s="96">
        <v>201</v>
      </c>
      <c r="B205" s="97" t="s">
        <v>37</v>
      </c>
      <c r="C205" s="98"/>
      <c r="D205" s="99"/>
      <c r="E205" s="99"/>
      <c r="F205" s="99"/>
      <c r="G205" s="100"/>
      <c r="H205" s="97"/>
      <c r="I205" s="97"/>
      <c r="J205" s="97"/>
      <c r="K205" s="97"/>
      <c r="L205" s="85" t="str">
        <f t="shared" si="3"/>
        <v>TARAMA YAPILMADI</v>
      </c>
    </row>
    <row r="206" spans="1:12" ht="13.5" customHeight="1">
      <c r="A206" s="96">
        <v>202</v>
      </c>
      <c r="B206" s="97" t="s">
        <v>37</v>
      </c>
      <c r="C206" s="98"/>
      <c r="D206" s="99"/>
      <c r="E206" s="99"/>
      <c r="F206" s="99"/>
      <c r="G206" s="100"/>
      <c r="H206" s="97"/>
      <c r="I206" s="97"/>
      <c r="J206" s="97"/>
      <c r="K206" s="97"/>
      <c r="L206" s="85" t="str">
        <f t="shared" si="3"/>
        <v>TARAMA YAPILMADI</v>
      </c>
    </row>
    <row r="207" spans="1:12" ht="13.5" customHeight="1">
      <c r="A207" s="96">
        <v>203</v>
      </c>
      <c r="B207" s="97" t="s">
        <v>37</v>
      </c>
      <c r="C207" s="98"/>
      <c r="D207" s="99"/>
      <c r="E207" s="99"/>
      <c r="F207" s="99"/>
      <c r="G207" s="100"/>
      <c r="H207" s="97"/>
      <c r="I207" s="97"/>
      <c r="J207" s="97"/>
      <c r="K207" s="97"/>
      <c r="L207" s="85" t="str">
        <f t="shared" si="3"/>
        <v>TARAMA YAPILMADI</v>
      </c>
    </row>
    <row r="208" spans="1:12" ht="13.5" customHeight="1">
      <c r="A208" s="96">
        <v>204</v>
      </c>
      <c r="B208" s="97" t="s">
        <v>37</v>
      </c>
      <c r="C208" s="98"/>
      <c r="D208" s="99"/>
      <c r="E208" s="99"/>
      <c r="F208" s="99"/>
      <c r="G208" s="100"/>
      <c r="H208" s="97"/>
      <c r="I208" s="97"/>
      <c r="J208" s="97"/>
      <c r="K208" s="97"/>
      <c r="L208" s="85" t="str">
        <f t="shared" si="3"/>
        <v>TARAMA YAPILMADI</v>
      </c>
    </row>
    <row r="209" spans="1:12" ht="13.5" customHeight="1">
      <c r="A209" s="96">
        <v>205</v>
      </c>
      <c r="B209" s="97" t="s">
        <v>37</v>
      </c>
      <c r="C209" s="98"/>
      <c r="D209" s="99"/>
      <c r="E209" s="99"/>
      <c r="F209" s="99"/>
      <c r="G209" s="100"/>
      <c r="H209" s="97"/>
      <c r="I209" s="97"/>
      <c r="J209" s="97"/>
      <c r="K209" s="97"/>
      <c r="L209" s="85" t="str">
        <f t="shared" si="3"/>
        <v>TARAMA YAPILMADI</v>
      </c>
    </row>
    <row r="210" spans="1:12" ht="13.5" customHeight="1">
      <c r="A210" s="96">
        <v>206</v>
      </c>
      <c r="B210" s="97" t="s">
        <v>37</v>
      </c>
      <c r="C210" s="98"/>
      <c r="D210" s="99"/>
      <c r="E210" s="99"/>
      <c r="F210" s="99"/>
      <c r="G210" s="100"/>
      <c r="H210" s="97"/>
      <c r="I210" s="97"/>
      <c r="J210" s="97"/>
      <c r="K210" s="97"/>
      <c r="L210" s="85" t="str">
        <f t="shared" si="3"/>
        <v>TARAMA YAPILMADI</v>
      </c>
    </row>
    <row r="211" spans="1:12" ht="13.5" customHeight="1">
      <c r="A211" s="96">
        <v>207</v>
      </c>
      <c r="B211" s="97" t="s">
        <v>37</v>
      </c>
      <c r="C211" s="98"/>
      <c r="D211" s="99"/>
      <c r="E211" s="99"/>
      <c r="F211" s="99"/>
      <c r="G211" s="100"/>
      <c r="H211" s="97"/>
      <c r="I211" s="97"/>
      <c r="J211" s="97"/>
      <c r="K211" s="97"/>
      <c r="L211" s="85" t="str">
        <f t="shared" si="3"/>
        <v>TARAMA YAPILMADI</v>
      </c>
    </row>
    <row r="212" spans="1:12" ht="13.5" customHeight="1">
      <c r="A212" s="96">
        <v>208</v>
      </c>
      <c r="B212" s="97" t="s">
        <v>37</v>
      </c>
      <c r="C212" s="98"/>
      <c r="D212" s="99"/>
      <c r="E212" s="99"/>
      <c r="F212" s="99"/>
      <c r="G212" s="100"/>
      <c r="H212" s="97"/>
      <c r="I212" s="97"/>
      <c r="J212" s="97"/>
      <c r="K212" s="97"/>
      <c r="L212" s="85" t="str">
        <f t="shared" si="3"/>
        <v>TARAMA YAPILMADI</v>
      </c>
    </row>
    <row r="213" spans="1:12" ht="13.5" customHeight="1">
      <c r="A213" s="96">
        <v>209</v>
      </c>
      <c r="B213" s="97" t="s">
        <v>37</v>
      </c>
      <c r="C213" s="98"/>
      <c r="D213" s="99"/>
      <c r="E213" s="99"/>
      <c r="F213" s="99"/>
      <c r="G213" s="100"/>
      <c r="H213" s="97"/>
      <c r="I213" s="97"/>
      <c r="J213" s="97"/>
      <c r="K213" s="97"/>
      <c r="L213" s="85" t="str">
        <f t="shared" si="3"/>
        <v>TARAMA YAPILMADI</v>
      </c>
    </row>
    <row r="214" spans="1:12" ht="13.5" customHeight="1">
      <c r="A214" s="96">
        <v>210</v>
      </c>
      <c r="B214" s="97" t="s">
        <v>37</v>
      </c>
      <c r="C214" s="98"/>
      <c r="D214" s="99"/>
      <c r="E214" s="99"/>
      <c r="F214" s="99"/>
      <c r="G214" s="100"/>
      <c r="H214" s="97"/>
      <c r="I214" s="97"/>
      <c r="J214" s="97"/>
      <c r="K214" s="97"/>
      <c r="L214" s="85" t="str">
        <f t="shared" si="3"/>
        <v>TARAMA YAPILMADI</v>
      </c>
    </row>
    <row r="215" spans="1:12" ht="13.5" customHeight="1">
      <c r="A215" s="96">
        <v>211</v>
      </c>
      <c r="B215" s="97" t="s">
        <v>37</v>
      </c>
      <c r="C215" s="98"/>
      <c r="D215" s="99"/>
      <c r="E215" s="99"/>
      <c r="F215" s="99"/>
      <c r="G215" s="100"/>
      <c r="H215" s="97"/>
      <c r="I215" s="97"/>
      <c r="J215" s="97"/>
      <c r="K215" s="97"/>
      <c r="L215" s="85" t="str">
        <f t="shared" si="3"/>
        <v>TARAMA YAPILMADI</v>
      </c>
    </row>
    <row r="216" spans="1:12" ht="13.5" customHeight="1">
      <c r="A216" s="96">
        <v>212</v>
      </c>
      <c r="B216" s="97" t="s">
        <v>37</v>
      </c>
      <c r="C216" s="98"/>
      <c r="D216" s="99"/>
      <c r="E216" s="99"/>
      <c r="F216" s="99"/>
      <c r="G216" s="100"/>
      <c r="H216" s="97"/>
      <c r="I216" s="97"/>
      <c r="J216" s="97"/>
      <c r="K216" s="97"/>
      <c r="L216" s="85" t="str">
        <f t="shared" si="3"/>
        <v>TARAMA YAPILMADI</v>
      </c>
    </row>
    <row r="217" spans="1:12" ht="13.5" customHeight="1">
      <c r="A217" s="96">
        <v>213</v>
      </c>
      <c r="B217" s="97" t="s">
        <v>37</v>
      </c>
      <c r="C217" s="98"/>
      <c r="D217" s="99"/>
      <c r="E217" s="99"/>
      <c r="F217" s="99"/>
      <c r="G217" s="100"/>
      <c r="H217" s="97"/>
      <c r="I217" s="97"/>
      <c r="J217" s="97"/>
      <c r="K217" s="97"/>
      <c r="L217" s="85" t="str">
        <f t="shared" si="3"/>
        <v>TARAMA YAPILMADI</v>
      </c>
    </row>
    <row r="218" spans="1:12" ht="13.5" customHeight="1">
      <c r="A218" s="96">
        <v>214</v>
      </c>
      <c r="B218" s="97" t="s">
        <v>37</v>
      </c>
      <c r="C218" s="98"/>
      <c r="D218" s="99"/>
      <c r="E218" s="99"/>
      <c r="F218" s="99"/>
      <c r="G218" s="100"/>
      <c r="H218" s="97"/>
      <c r="I218" s="97"/>
      <c r="J218" s="97"/>
      <c r="K218" s="97"/>
      <c r="L218" s="85" t="str">
        <f t="shared" si="3"/>
        <v>TARAMA YAPILMADI</v>
      </c>
    </row>
    <row r="219" spans="1:12" ht="13.5" customHeight="1">
      <c r="A219" s="96">
        <v>215</v>
      </c>
      <c r="B219" s="97" t="s">
        <v>37</v>
      </c>
      <c r="C219" s="98"/>
      <c r="D219" s="99"/>
      <c r="E219" s="99"/>
      <c r="F219" s="99"/>
      <c r="G219" s="100"/>
      <c r="H219" s="97"/>
      <c r="I219" s="97"/>
      <c r="J219" s="97"/>
      <c r="K219" s="97"/>
      <c r="L219" s="85" t="str">
        <f t="shared" si="3"/>
        <v>TARAMA YAPILMADI</v>
      </c>
    </row>
    <row r="220" spans="1:12" ht="13.5" customHeight="1">
      <c r="A220" s="96">
        <v>216</v>
      </c>
      <c r="B220" s="97" t="s">
        <v>37</v>
      </c>
      <c r="C220" s="98"/>
      <c r="D220" s="99"/>
      <c r="E220" s="99"/>
      <c r="F220" s="99"/>
      <c r="G220" s="100"/>
      <c r="H220" s="97"/>
      <c r="I220" s="97"/>
      <c r="J220" s="97"/>
      <c r="K220" s="97"/>
      <c r="L220" s="85" t="str">
        <f t="shared" si="3"/>
        <v>TARAMA YAPILMADI</v>
      </c>
    </row>
    <row r="221" spans="1:12" ht="13.5" customHeight="1">
      <c r="A221" s="96">
        <v>217</v>
      </c>
      <c r="B221" s="97" t="s">
        <v>37</v>
      </c>
      <c r="C221" s="98"/>
      <c r="D221" s="99"/>
      <c r="E221" s="99"/>
      <c r="F221" s="99"/>
      <c r="G221" s="100"/>
      <c r="H221" s="97"/>
      <c r="I221" s="97"/>
      <c r="J221" s="97"/>
      <c r="K221" s="97"/>
      <c r="L221" s="85" t="str">
        <f t="shared" si="3"/>
        <v>TARAMA YAPILMADI</v>
      </c>
    </row>
    <row r="222" spans="1:12" ht="13.5" customHeight="1">
      <c r="A222" s="96">
        <v>218</v>
      </c>
      <c r="B222" s="97" t="s">
        <v>37</v>
      </c>
      <c r="C222" s="98"/>
      <c r="D222" s="99"/>
      <c r="E222" s="99"/>
      <c r="F222" s="99"/>
      <c r="G222" s="100"/>
      <c r="H222" s="97"/>
      <c r="I222" s="97"/>
      <c r="J222" s="97"/>
      <c r="K222" s="97"/>
      <c r="L222" s="85" t="str">
        <f t="shared" si="3"/>
        <v>TARAMA YAPILMADI</v>
      </c>
    </row>
    <row r="223" spans="1:12" ht="13.5" customHeight="1">
      <c r="A223" s="96">
        <v>219</v>
      </c>
      <c r="B223" s="97" t="s">
        <v>37</v>
      </c>
      <c r="C223" s="98"/>
      <c r="D223" s="99"/>
      <c r="E223" s="99"/>
      <c r="F223" s="99"/>
      <c r="G223" s="100"/>
      <c r="H223" s="97"/>
      <c r="I223" s="97"/>
      <c r="J223" s="97"/>
      <c r="K223" s="97"/>
      <c r="L223" s="85" t="str">
        <f t="shared" si="3"/>
        <v>TARAMA YAPILMADI</v>
      </c>
    </row>
    <row r="224" spans="1:12" ht="13.5" customHeight="1">
      <c r="A224" s="96">
        <v>220</v>
      </c>
      <c r="B224" s="97" t="s">
        <v>37</v>
      </c>
      <c r="C224" s="98"/>
      <c r="D224" s="99"/>
      <c r="E224" s="99"/>
      <c r="F224" s="99"/>
      <c r="G224" s="100"/>
      <c r="H224" s="97"/>
      <c r="I224" s="97"/>
      <c r="J224" s="97"/>
      <c r="K224" s="97"/>
      <c r="L224" s="85" t="str">
        <f t="shared" si="3"/>
        <v>TARAMA YAPILMADI</v>
      </c>
    </row>
    <row r="225" spans="1:12" ht="13.5" customHeight="1">
      <c r="A225" s="96">
        <v>221</v>
      </c>
      <c r="B225" s="97" t="s">
        <v>37</v>
      </c>
      <c r="C225" s="98"/>
      <c r="D225" s="99"/>
      <c r="E225" s="99"/>
      <c r="F225" s="99"/>
      <c r="G225" s="100"/>
      <c r="H225" s="97"/>
      <c r="I225" s="97"/>
      <c r="J225" s="97"/>
      <c r="K225" s="97"/>
      <c r="L225" s="85" t="str">
        <f t="shared" si="3"/>
        <v>TARAMA YAPILMADI</v>
      </c>
    </row>
    <row r="226" spans="1:12" ht="13.5" customHeight="1">
      <c r="A226" s="96">
        <v>222</v>
      </c>
      <c r="B226" s="97" t="s">
        <v>37</v>
      </c>
      <c r="C226" s="98"/>
      <c r="D226" s="99"/>
      <c r="E226" s="99"/>
      <c r="F226" s="99"/>
      <c r="G226" s="100"/>
      <c r="H226" s="97"/>
      <c r="I226" s="97"/>
      <c r="J226" s="97"/>
      <c r="K226" s="97"/>
      <c r="L226" s="85" t="str">
        <f t="shared" si="3"/>
        <v>TARAMA YAPILMADI</v>
      </c>
    </row>
    <row r="227" spans="1:12" ht="13.5" customHeight="1">
      <c r="A227" s="96">
        <v>223</v>
      </c>
      <c r="B227" s="97" t="s">
        <v>37</v>
      </c>
      <c r="C227" s="98"/>
      <c r="D227" s="99"/>
      <c r="E227" s="99"/>
      <c r="F227" s="99"/>
      <c r="G227" s="100"/>
      <c r="H227" s="97"/>
      <c r="I227" s="97"/>
      <c r="J227" s="97"/>
      <c r="K227" s="97"/>
      <c r="L227" s="85" t="str">
        <f t="shared" si="3"/>
        <v>TARAMA YAPILMADI</v>
      </c>
    </row>
    <row r="228" spans="1:12" ht="13.5" customHeight="1">
      <c r="A228" s="96">
        <v>224</v>
      </c>
      <c r="B228" s="97" t="s">
        <v>37</v>
      </c>
      <c r="C228" s="98"/>
      <c r="D228" s="99"/>
      <c r="E228" s="99"/>
      <c r="F228" s="99"/>
      <c r="G228" s="100"/>
      <c r="H228" s="97"/>
      <c r="I228" s="97"/>
      <c r="J228" s="97"/>
      <c r="K228" s="97"/>
      <c r="L228" s="85" t="str">
        <f t="shared" si="3"/>
        <v>TARAMA YAPILMADI</v>
      </c>
    </row>
    <row r="229" spans="1:12" ht="13.5" customHeight="1">
      <c r="A229" s="96">
        <v>225</v>
      </c>
      <c r="B229" s="97" t="s">
        <v>37</v>
      </c>
      <c r="C229" s="98"/>
      <c r="D229" s="99"/>
      <c r="E229" s="99"/>
      <c r="F229" s="99"/>
      <c r="G229" s="100"/>
      <c r="H229" s="97"/>
      <c r="I229" s="97"/>
      <c r="J229" s="97"/>
      <c r="K229" s="97"/>
      <c r="L229" s="85" t="str">
        <f t="shared" si="3"/>
        <v>TARAMA YAPILMADI</v>
      </c>
    </row>
    <row r="230" spans="1:12" ht="13.5" customHeight="1">
      <c r="A230" s="96">
        <v>226</v>
      </c>
      <c r="B230" s="97" t="s">
        <v>37</v>
      </c>
      <c r="C230" s="98"/>
      <c r="D230" s="99"/>
      <c r="E230" s="99"/>
      <c r="F230" s="99"/>
      <c r="G230" s="100"/>
      <c r="H230" s="97"/>
      <c r="I230" s="97"/>
      <c r="J230" s="97"/>
      <c r="K230" s="97"/>
      <c r="L230" s="85" t="str">
        <f t="shared" si="3"/>
        <v>TARAMA YAPILMADI</v>
      </c>
    </row>
    <row r="231" spans="1:12" ht="13.5" customHeight="1">
      <c r="A231" s="96">
        <v>227</v>
      </c>
      <c r="B231" s="97" t="s">
        <v>37</v>
      </c>
      <c r="C231" s="98"/>
      <c r="D231" s="99"/>
      <c r="E231" s="99"/>
      <c r="F231" s="99"/>
      <c r="G231" s="100"/>
      <c r="H231" s="97"/>
      <c r="I231" s="97"/>
      <c r="J231" s="97"/>
      <c r="K231" s="97"/>
      <c r="L231" s="85" t="str">
        <f t="shared" si="3"/>
        <v>TARAMA YAPILMADI</v>
      </c>
    </row>
    <row r="232" spans="1:12" ht="13.5" customHeight="1">
      <c r="A232" s="96">
        <v>228</v>
      </c>
      <c r="B232" s="97" t="s">
        <v>37</v>
      </c>
      <c r="C232" s="98"/>
      <c r="D232" s="99"/>
      <c r="E232" s="99"/>
      <c r="F232" s="99"/>
      <c r="G232" s="100"/>
      <c r="H232" s="97"/>
      <c r="I232" s="97"/>
      <c r="J232" s="97"/>
      <c r="K232" s="97"/>
      <c r="L232" s="85" t="str">
        <f t="shared" si="3"/>
        <v>TARAMA YAPILMADI</v>
      </c>
    </row>
    <row r="233" spans="1:12" ht="13.5" customHeight="1">
      <c r="A233" s="96">
        <v>229</v>
      </c>
      <c r="B233" s="97" t="s">
        <v>37</v>
      </c>
      <c r="C233" s="98"/>
      <c r="D233" s="99"/>
      <c r="E233" s="99"/>
      <c r="F233" s="99"/>
      <c r="G233" s="100"/>
      <c r="H233" s="97"/>
      <c r="I233" s="97"/>
      <c r="J233" s="97"/>
      <c r="K233" s="97"/>
      <c r="L233" s="85" t="str">
        <f t="shared" si="3"/>
        <v>TARAMA YAPILMADI</v>
      </c>
    </row>
    <row r="234" spans="1:12" ht="13.5" customHeight="1">
      <c r="A234" s="96">
        <v>230</v>
      </c>
      <c r="B234" s="97" t="s">
        <v>37</v>
      </c>
      <c r="C234" s="98"/>
      <c r="D234" s="99"/>
      <c r="E234" s="99"/>
      <c r="F234" s="99"/>
      <c r="G234" s="100"/>
      <c r="H234" s="97"/>
      <c r="I234" s="97"/>
      <c r="J234" s="97"/>
      <c r="K234" s="97"/>
      <c r="L234" s="85" t="str">
        <f t="shared" si="3"/>
        <v>TARAMA YAPILMADI</v>
      </c>
    </row>
    <row r="235" spans="1:12" ht="13.5" customHeight="1">
      <c r="A235" s="96">
        <v>231</v>
      </c>
      <c r="B235" s="97" t="s">
        <v>37</v>
      </c>
      <c r="C235" s="98"/>
      <c r="D235" s="99"/>
      <c r="E235" s="99"/>
      <c r="F235" s="99"/>
      <c r="G235" s="100"/>
      <c r="H235" s="97"/>
      <c r="I235" s="97"/>
      <c r="J235" s="97"/>
      <c r="K235" s="97"/>
      <c r="L235" s="85" t="str">
        <f t="shared" si="3"/>
        <v>TARAMA YAPILMADI</v>
      </c>
    </row>
    <row r="236" spans="1:12" ht="13.5" customHeight="1">
      <c r="A236" s="96">
        <v>232</v>
      </c>
      <c r="B236" s="97" t="s">
        <v>37</v>
      </c>
      <c r="C236" s="98"/>
      <c r="D236" s="99"/>
      <c r="E236" s="99"/>
      <c r="F236" s="99"/>
      <c r="G236" s="100"/>
      <c r="H236" s="97"/>
      <c r="I236" s="97"/>
      <c r="J236" s="97"/>
      <c r="K236" s="97"/>
      <c r="L236" s="85" t="str">
        <f t="shared" si="3"/>
        <v>TARAMA YAPILMADI</v>
      </c>
    </row>
    <row r="237" spans="1:12" ht="13.5" customHeight="1">
      <c r="A237" s="96">
        <v>233</v>
      </c>
      <c r="B237" s="97" t="s">
        <v>37</v>
      </c>
      <c r="C237" s="98"/>
      <c r="D237" s="99"/>
      <c r="E237" s="99"/>
      <c r="F237" s="99"/>
      <c r="G237" s="100"/>
      <c r="H237" s="97"/>
      <c r="I237" s="97"/>
      <c r="J237" s="97"/>
      <c r="K237" s="97"/>
      <c r="L237" s="85" t="str">
        <f t="shared" si="3"/>
        <v>TARAMA YAPILMADI</v>
      </c>
    </row>
    <row r="238" spans="1:12" ht="13.5" customHeight="1">
      <c r="A238" s="96">
        <v>234</v>
      </c>
      <c r="B238" s="97" t="s">
        <v>37</v>
      </c>
      <c r="C238" s="98"/>
      <c r="D238" s="99"/>
      <c r="E238" s="99"/>
      <c r="F238" s="99"/>
      <c r="G238" s="100"/>
      <c r="H238" s="97"/>
      <c r="I238" s="97"/>
      <c r="J238" s="97"/>
      <c r="K238" s="97"/>
      <c r="L238" s="85" t="str">
        <f t="shared" si="3"/>
        <v>TARAMA YAPILMADI</v>
      </c>
    </row>
    <row r="239" spans="1:12" ht="13.5" customHeight="1">
      <c r="A239" s="96">
        <v>235</v>
      </c>
      <c r="B239" s="97" t="s">
        <v>37</v>
      </c>
      <c r="C239" s="98"/>
      <c r="D239" s="99"/>
      <c r="E239" s="99"/>
      <c r="F239" s="99"/>
      <c r="G239" s="100"/>
      <c r="H239" s="97"/>
      <c r="I239" s="97"/>
      <c r="J239" s="97"/>
      <c r="K239" s="97"/>
      <c r="L239" s="85" t="str">
        <f t="shared" si="3"/>
        <v>TARAMA YAPILMADI</v>
      </c>
    </row>
    <row r="240" spans="1:12" ht="13.5" customHeight="1">
      <c r="A240" s="96">
        <v>236</v>
      </c>
      <c r="B240" s="97" t="s">
        <v>37</v>
      </c>
      <c r="C240" s="98"/>
      <c r="D240" s="99"/>
      <c r="E240" s="99"/>
      <c r="F240" s="99"/>
      <c r="G240" s="100"/>
      <c r="H240" s="97"/>
      <c r="I240" s="97"/>
      <c r="J240" s="97"/>
      <c r="K240" s="97"/>
      <c r="L240" s="85" t="str">
        <f t="shared" si="3"/>
        <v>TARAMA YAPILMADI</v>
      </c>
    </row>
    <row r="241" spans="1:12" ht="13.5" customHeight="1">
      <c r="A241" s="96">
        <v>237</v>
      </c>
      <c r="B241" s="97" t="s">
        <v>37</v>
      </c>
      <c r="C241" s="98"/>
      <c r="D241" s="99"/>
      <c r="E241" s="99"/>
      <c r="F241" s="99"/>
      <c r="G241" s="100"/>
      <c r="H241" s="97"/>
      <c r="I241" s="97"/>
      <c r="J241" s="97"/>
      <c r="K241" s="97"/>
      <c r="L241" s="85" t="str">
        <f t="shared" si="3"/>
        <v>TARAMA YAPILMADI</v>
      </c>
    </row>
    <row r="242" spans="1:12" ht="13.5" customHeight="1">
      <c r="A242" s="96">
        <v>238</v>
      </c>
      <c r="B242" s="97" t="s">
        <v>38</v>
      </c>
      <c r="C242" s="98"/>
      <c r="D242" s="99"/>
      <c r="E242" s="99"/>
      <c r="F242" s="99"/>
      <c r="G242" s="100"/>
      <c r="H242" s="97"/>
      <c r="I242" s="97"/>
      <c r="J242" s="97"/>
      <c r="K242" s="97"/>
      <c r="L242" s="85" t="str">
        <f t="shared" si="3"/>
        <v>TARAMA YAPILMADI</v>
      </c>
    </row>
    <row r="243" spans="1:12" ht="13.5" customHeight="1">
      <c r="A243" s="96">
        <v>239</v>
      </c>
      <c r="B243" s="97" t="s">
        <v>38</v>
      </c>
      <c r="C243" s="98"/>
      <c r="D243" s="99"/>
      <c r="E243" s="99"/>
      <c r="F243" s="99"/>
      <c r="G243" s="100"/>
      <c r="H243" s="97"/>
      <c r="I243" s="97"/>
      <c r="J243" s="97"/>
      <c r="K243" s="97"/>
      <c r="L243" s="85" t="str">
        <f t="shared" si="3"/>
        <v>TARAMA YAPILMADI</v>
      </c>
    </row>
    <row r="244" spans="1:12" ht="13.5" customHeight="1">
      <c r="A244" s="96">
        <v>240</v>
      </c>
      <c r="B244" s="97" t="s">
        <v>38</v>
      </c>
      <c r="C244" s="98"/>
      <c r="D244" s="99"/>
      <c r="E244" s="99"/>
      <c r="F244" s="99"/>
      <c r="G244" s="100"/>
      <c r="H244" s="97"/>
      <c r="I244" s="97"/>
      <c r="J244" s="97"/>
      <c r="K244" s="97"/>
      <c r="L244" s="85" t="str">
        <f t="shared" si="3"/>
        <v>TARAMA YAPILMADI</v>
      </c>
    </row>
    <row r="245" spans="1:12" ht="13.5" customHeight="1">
      <c r="A245" s="96">
        <v>241</v>
      </c>
      <c r="B245" s="97" t="s">
        <v>38</v>
      </c>
      <c r="C245" s="98"/>
      <c r="D245" s="99"/>
      <c r="E245" s="99"/>
      <c r="F245" s="99"/>
      <c r="G245" s="100"/>
      <c r="H245" s="97"/>
      <c r="I245" s="97"/>
      <c r="J245" s="97"/>
      <c r="K245" s="97"/>
      <c r="L245" s="85" t="str">
        <f t="shared" si="3"/>
        <v>TARAMA YAPILMADI</v>
      </c>
    </row>
    <row r="246" spans="1:12" ht="13.5" customHeight="1">
      <c r="A246" s="96">
        <v>242</v>
      </c>
      <c r="B246" s="97" t="s">
        <v>38</v>
      </c>
      <c r="C246" s="98"/>
      <c r="D246" s="99"/>
      <c r="E246" s="99"/>
      <c r="F246" s="99"/>
      <c r="G246" s="100"/>
      <c r="H246" s="97"/>
      <c r="I246" s="97"/>
      <c r="J246" s="97"/>
      <c r="K246" s="97"/>
      <c r="L246" s="85" t="str">
        <f t="shared" si="3"/>
        <v>TARAMA YAPILMADI</v>
      </c>
    </row>
    <row r="247" spans="1:12" ht="13.5" customHeight="1">
      <c r="A247" s="96">
        <v>243</v>
      </c>
      <c r="B247" s="97" t="s">
        <v>38</v>
      </c>
      <c r="C247" s="98"/>
      <c r="D247" s="99"/>
      <c r="E247" s="99"/>
      <c r="F247" s="99"/>
      <c r="G247" s="100"/>
      <c r="H247" s="97"/>
      <c r="I247" s="97"/>
      <c r="J247" s="97"/>
      <c r="K247" s="97"/>
      <c r="L247" s="85" t="str">
        <f t="shared" si="3"/>
        <v>TARAMA YAPILMADI</v>
      </c>
    </row>
    <row r="248" spans="1:12" ht="13.5" customHeight="1">
      <c r="A248" s="96">
        <v>244</v>
      </c>
      <c r="B248" s="97" t="s">
        <v>38</v>
      </c>
      <c r="C248" s="98"/>
      <c r="D248" s="99"/>
      <c r="E248" s="99"/>
      <c r="F248" s="99"/>
      <c r="G248" s="100"/>
      <c r="H248" s="97"/>
      <c r="I248" s="97"/>
      <c r="J248" s="97"/>
      <c r="K248" s="97"/>
      <c r="L248" s="85" t="str">
        <f t="shared" si="3"/>
        <v>TARAMA YAPILMADI</v>
      </c>
    </row>
    <row r="249" spans="1:12" ht="13.5" customHeight="1">
      <c r="A249" s="96">
        <v>245</v>
      </c>
      <c r="B249" s="97" t="s">
        <v>38</v>
      </c>
      <c r="C249" s="98"/>
      <c r="D249" s="99"/>
      <c r="E249" s="99"/>
      <c r="F249" s="99"/>
      <c r="G249" s="100"/>
      <c r="H249" s="97"/>
      <c r="I249" s="97"/>
      <c r="J249" s="97"/>
      <c r="K249" s="97"/>
      <c r="L249" s="85" t="str">
        <f t="shared" si="3"/>
        <v>TARAMA YAPILMADI</v>
      </c>
    </row>
    <row r="250" spans="1:12" ht="13.5" customHeight="1">
      <c r="A250" s="96">
        <v>246</v>
      </c>
      <c r="B250" s="97" t="s">
        <v>38</v>
      </c>
      <c r="C250" s="98"/>
      <c r="D250" s="99"/>
      <c r="E250" s="99"/>
      <c r="F250" s="99"/>
      <c r="G250" s="100"/>
      <c r="H250" s="97"/>
      <c r="I250" s="97"/>
      <c r="J250" s="97"/>
      <c r="K250" s="97"/>
      <c r="L250" s="85" t="str">
        <f t="shared" si="3"/>
        <v>TARAMA YAPILMADI</v>
      </c>
    </row>
    <row r="251" spans="1:12" ht="13.5" customHeight="1">
      <c r="A251" s="96">
        <v>247</v>
      </c>
      <c r="B251" s="97" t="s">
        <v>38</v>
      </c>
      <c r="C251" s="98"/>
      <c r="D251" s="99"/>
      <c r="E251" s="99"/>
      <c r="F251" s="99"/>
      <c r="G251" s="100"/>
      <c r="H251" s="97"/>
      <c r="I251" s="97"/>
      <c r="J251" s="97"/>
      <c r="K251" s="97"/>
      <c r="L251" s="85" t="str">
        <f t="shared" si="3"/>
        <v>TARAMA YAPILMADI</v>
      </c>
    </row>
    <row r="252" spans="1:12" ht="13.5" customHeight="1">
      <c r="A252" s="96">
        <v>248</v>
      </c>
      <c r="B252" s="97" t="s">
        <v>38</v>
      </c>
      <c r="C252" s="98"/>
      <c r="D252" s="99"/>
      <c r="E252" s="99"/>
      <c r="F252" s="99"/>
      <c r="G252" s="100"/>
      <c r="H252" s="97"/>
      <c r="I252" s="97"/>
      <c r="J252" s="97"/>
      <c r="K252" s="97"/>
      <c r="L252" s="85" t="str">
        <f t="shared" si="3"/>
        <v>TARAMA YAPILMADI</v>
      </c>
    </row>
    <row r="253" spans="1:12" ht="13.5" customHeight="1">
      <c r="A253" s="96">
        <v>249</v>
      </c>
      <c r="B253" s="97" t="s">
        <v>38</v>
      </c>
      <c r="C253" s="98"/>
      <c r="D253" s="99"/>
      <c r="E253" s="99"/>
      <c r="F253" s="99"/>
      <c r="G253" s="100"/>
      <c r="H253" s="97"/>
      <c r="I253" s="97"/>
      <c r="J253" s="97"/>
      <c r="K253" s="97"/>
      <c r="L253" s="85" t="str">
        <f t="shared" si="3"/>
        <v>TARAMA YAPILMADI</v>
      </c>
    </row>
    <row r="254" spans="1:12" ht="13.5" customHeight="1">
      <c r="A254" s="96">
        <v>250</v>
      </c>
      <c r="B254" s="97" t="s">
        <v>38</v>
      </c>
      <c r="C254" s="98"/>
      <c r="D254" s="99"/>
      <c r="E254" s="99"/>
      <c r="F254" s="99"/>
      <c r="G254" s="100"/>
      <c r="H254" s="97"/>
      <c r="I254" s="97"/>
      <c r="J254" s="97"/>
      <c r="K254" s="97"/>
      <c r="L254" s="85" t="str">
        <f t="shared" si="3"/>
        <v>TARAMA YAPILMADI</v>
      </c>
    </row>
    <row r="255" spans="1:12" ht="13.5" customHeight="1">
      <c r="A255" s="96">
        <v>251</v>
      </c>
      <c r="B255" s="97" t="s">
        <v>38</v>
      </c>
      <c r="C255" s="98"/>
      <c r="D255" s="99"/>
      <c r="E255" s="99"/>
      <c r="F255" s="99"/>
      <c r="G255" s="100"/>
      <c r="H255" s="97"/>
      <c r="I255" s="97"/>
      <c r="J255" s="97"/>
      <c r="K255" s="97"/>
      <c r="L255" s="85" t="str">
        <f t="shared" si="3"/>
        <v>TARAMA YAPILMADI</v>
      </c>
    </row>
    <row r="256" spans="1:12" ht="13.5" customHeight="1">
      <c r="A256" s="96">
        <v>252</v>
      </c>
      <c r="B256" s="97" t="s">
        <v>38</v>
      </c>
      <c r="C256" s="98"/>
      <c r="D256" s="99"/>
      <c r="E256" s="99"/>
      <c r="F256" s="99"/>
      <c r="G256" s="100"/>
      <c r="H256" s="97"/>
      <c r="I256" s="97"/>
      <c r="J256" s="97"/>
      <c r="K256" s="97"/>
      <c r="L256" s="85" t="str">
        <f t="shared" si="3"/>
        <v>TARAMA YAPILMADI</v>
      </c>
    </row>
    <row r="257" spans="1:12" ht="13.5" customHeight="1">
      <c r="A257" s="96">
        <v>253</v>
      </c>
      <c r="B257" s="97" t="s">
        <v>38</v>
      </c>
      <c r="C257" s="98"/>
      <c r="D257" s="99"/>
      <c r="E257" s="99"/>
      <c r="F257" s="99"/>
      <c r="G257" s="100"/>
      <c r="H257" s="97"/>
      <c r="I257" s="97"/>
      <c r="J257" s="97"/>
      <c r="K257" s="97"/>
      <c r="L257" s="85" t="str">
        <f t="shared" si="3"/>
        <v>TARAMA YAPILMADI</v>
      </c>
    </row>
    <row r="258" spans="1:12" ht="13.5" customHeight="1">
      <c r="A258" s="96">
        <v>254</v>
      </c>
      <c r="B258" s="97" t="s">
        <v>38</v>
      </c>
      <c r="C258" s="98"/>
      <c r="D258" s="99"/>
      <c r="E258" s="99"/>
      <c r="F258" s="99"/>
      <c r="G258" s="100"/>
      <c r="H258" s="97"/>
      <c r="I258" s="97"/>
      <c r="J258" s="97"/>
      <c r="K258" s="97"/>
      <c r="L258" s="85" t="str">
        <f t="shared" si="3"/>
        <v>TARAMA YAPILMADI</v>
      </c>
    </row>
    <row r="259" spans="1:12" ht="13.5" customHeight="1">
      <c r="A259" s="96">
        <v>255</v>
      </c>
      <c r="B259" s="97" t="s">
        <v>38</v>
      </c>
      <c r="C259" s="98"/>
      <c r="D259" s="99"/>
      <c r="E259" s="99"/>
      <c r="F259" s="99"/>
      <c r="G259" s="100"/>
      <c r="H259" s="97"/>
      <c r="I259" s="97"/>
      <c r="J259" s="97"/>
      <c r="K259" s="97"/>
      <c r="L259" s="85" t="str">
        <f t="shared" si="3"/>
        <v>TARAMA YAPILMADI</v>
      </c>
    </row>
    <row r="260" spans="1:12" ht="13.5" customHeight="1">
      <c r="A260" s="96">
        <v>256</v>
      </c>
      <c r="B260" s="97" t="s">
        <v>38</v>
      </c>
      <c r="C260" s="98"/>
      <c r="D260" s="99"/>
      <c r="E260" s="99"/>
      <c r="F260" s="99"/>
      <c r="G260" s="100"/>
      <c r="H260" s="97"/>
      <c r="I260" s="97"/>
      <c r="J260" s="97"/>
      <c r="K260" s="97"/>
      <c r="L260" s="85" t="str">
        <f t="shared" si="3"/>
        <v>TARAMA YAPILMADI</v>
      </c>
    </row>
    <row r="261" spans="1:12" ht="13.5" customHeight="1">
      <c r="A261" s="96">
        <v>257</v>
      </c>
      <c r="B261" s="97" t="s">
        <v>38</v>
      </c>
      <c r="C261" s="98"/>
      <c r="D261" s="99"/>
      <c r="E261" s="99"/>
      <c r="F261" s="99"/>
      <c r="G261" s="100"/>
      <c r="H261" s="97"/>
      <c r="I261" s="97"/>
      <c r="J261" s="97"/>
      <c r="K261" s="97"/>
      <c r="L261" s="85" t="str">
        <f t="shared" ref="L261:L324" si="4">IF(G261=$K$1,$G$3,(IF(H261=$K$1,$H$4,(IF(I261=$K$1,$I$4,(IF(J261=$K$1,$J$4,(IF(K261=$K$1,$K$4,$J$1)))))))))</f>
        <v>TARAMA YAPILMADI</v>
      </c>
    </row>
    <row r="262" spans="1:12" ht="13.5" customHeight="1">
      <c r="A262" s="96">
        <v>258</v>
      </c>
      <c r="B262" s="97" t="s">
        <v>38</v>
      </c>
      <c r="C262" s="98"/>
      <c r="D262" s="99"/>
      <c r="E262" s="99"/>
      <c r="F262" s="99"/>
      <c r="G262" s="100"/>
      <c r="H262" s="97"/>
      <c r="I262" s="97"/>
      <c r="J262" s="97"/>
      <c r="K262" s="97"/>
      <c r="L262" s="85" t="str">
        <f t="shared" si="4"/>
        <v>TARAMA YAPILMADI</v>
      </c>
    </row>
    <row r="263" spans="1:12" ht="13.5" customHeight="1">
      <c r="A263" s="96">
        <v>259</v>
      </c>
      <c r="B263" s="97" t="s">
        <v>38</v>
      </c>
      <c r="C263" s="98"/>
      <c r="D263" s="99"/>
      <c r="E263" s="99"/>
      <c r="F263" s="99"/>
      <c r="G263" s="100"/>
      <c r="H263" s="97"/>
      <c r="I263" s="97"/>
      <c r="J263" s="97"/>
      <c r="K263" s="97"/>
      <c r="L263" s="85" t="str">
        <f t="shared" si="4"/>
        <v>TARAMA YAPILMADI</v>
      </c>
    </row>
    <row r="264" spans="1:12" ht="13.5" customHeight="1">
      <c r="A264" s="96">
        <v>260</v>
      </c>
      <c r="B264" s="97" t="s">
        <v>38</v>
      </c>
      <c r="C264" s="98"/>
      <c r="D264" s="99"/>
      <c r="E264" s="99"/>
      <c r="F264" s="99"/>
      <c r="G264" s="100"/>
      <c r="H264" s="97"/>
      <c r="I264" s="97"/>
      <c r="J264" s="97"/>
      <c r="K264" s="97"/>
      <c r="L264" s="85" t="str">
        <f t="shared" si="4"/>
        <v>TARAMA YAPILMADI</v>
      </c>
    </row>
    <row r="265" spans="1:12" ht="13.5" customHeight="1">
      <c r="A265" s="96">
        <v>261</v>
      </c>
      <c r="B265" s="97" t="s">
        <v>38</v>
      </c>
      <c r="C265" s="98"/>
      <c r="D265" s="99"/>
      <c r="E265" s="99"/>
      <c r="F265" s="99"/>
      <c r="G265" s="100"/>
      <c r="H265" s="97"/>
      <c r="I265" s="97"/>
      <c r="J265" s="97"/>
      <c r="K265" s="97"/>
      <c r="L265" s="85" t="str">
        <f t="shared" si="4"/>
        <v>TARAMA YAPILMADI</v>
      </c>
    </row>
    <row r="266" spans="1:12" ht="13.5" customHeight="1">
      <c r="A266" s="96">
        <v>262</v>
      </c>
      <c r="B266" s="97" t="s">
        <v>38</v>
      </c>
      <c r="C266" s="98"/>
      <c r="D266" s="99"/>
      <c r="E266" s="99"/>
      <c r="F266" s="99"/>
      <c r="G266" s="100"/>
      <c r="H266" s="97"/>
      <c r="I266" s="97"/>
      <c r="J266" s="97"/>
      <c r="K266" s="97"/>
      <c r="L266" s="85" t="str">
        <f t="shared" si="4"/>
        <v>TARAMA YAPILMADI</v>
      </c>
    </row>
    <row r="267" spans="1:12" ht="13.5" customHeight="1">
      <c r="A267" s="96">
        <v>263</v>
      </c>
      <c r="B267" s="97" t="s">
        <v>38</v>
      </c>
      <c r="C267" s="98"/>
      <c r="D267" s="99"/>
      <c r="E267" s="99"/>
      <c r="F267" s="99"/>
      <c r="G267" s="100"/>
      <c r="H267" s="97"/>
      <c r="I267" s="97"/>
      <c r="J267" s="97"/>
      <c r="K267" s="97"/>
      <c r="L267" s="85" t="str">
        <f t="shared" si="4"/>
        <v>TARAMA YAPILMADI</v>
      </c>
    </row>
    <row r="268" spans="1:12" ht="13.5" customHeight="1">
      <c r="A268" s="96">
        <v>264</v>
      </c>
      <c r="B268" s="97" t="s">
        <v>38</v>
      </c>
      <c r="C268" s="98"/>
      <c r="D268" s="99"/>
      <c r="E268" s="99"/>
      <c r="F268" s="99"/>
      <c r="G268" s="100"/>
      <c r="H268" s="97"/>
      <c r="I268" s="97"/>
      <c r="J268" s="97"/>
      <c r="K268" s="97"/>
      <c r="L268" s="85" t="str">
        <f t="shared" si="4"/>
        <v>TARAMA YAPILMADI</v>
      </c>
    </row>
    <row r="269" spans="1:12" ht="13.5" customHeight="1">
      <c r="A269" s="96">
        <v>265</v>
      </c>
      <c r="B269" s="97" t="s">
        <v>38</v>
      </c>
      <c r="C269" s="98"/>
      <c r="D269" s="99"/>
      <c r="E269" s="99"/>
      <c r="F269" s="99"/>
      <c r="G269" s="100"/>
      <c r="H269" s="97"/>
      <c r="I269" s="97"/>
      <c r="J269" s="97"/>
      <c r="K269" s="97"/>
      <c r="L269" s="85" t="str">
        <f t="shared" si="4"/>
        <v>TARAMA YAPILMADI</v>
      </c>
    </row>
    <row r="270" spans="1:12" ht="13.5" customHeight="1">
      <c r="A270" s="96">
        <v>266</v>
      </c>
      <c r="B270" s="97" t="s">
        <v>38</v>
      </c>
      <c r="C270" s="98"/>
      <c r="D270" s="99"/>
      <c r="E270" s="99"/>
      <c r="F270" s="99"/>
      <c r="G270" s="100"/>
      <c r="H270" s="97"/>
      <c r="I270" s="97"/>
      <c r="J270" s="97"/>
      <c r="K270" s="97"/>
      <c r="L270" s="85" t="str">
        <f t="shared" si="4"/>
        <v>TARAMA YAPILMADI</v>
      </c>
    </row>
    <row r="271" spans="1:12" ht="13.5" customHeight="1">
      <c r="A271" s="96">
        <v>267</v>
      </c>
      <c r="B271" s="97" t="s">
        <v>38</v>
      </c>
      <c r="C271" s="98"/>
      <c r="D271" s="99"/>
      <c r="E271" s="99"/>
      <c r="F271" s="99"/>
      <c r="G271" s="100"/>
      <c r="H271" s="97"/>
      <c r="I271" s="97"/>
      <c r="J271" s="97"/>
      <c r="K271" s="97"/>
      <c r="L271" s="85" t="str">
        <f t="shared" si="4"/>
        <v>TARAMA YAPILMADI</v>
      </c>
    </row>
    <row r="272" spans="1:12" ht="13.5" customHeight="1">
      <c r="A272" s="96">
        <v>268</v>
      </c>
      <c r="B272" s="97" t="s">
        <v>38</v>
      </c>
      <c r="C272" s="98"/>
      <c r="D272" s="99"/>
      <c r="E272" s="99"/>
      <c r="F272" s="99"/>
      <c r="G272" s="100"/>
      <c r="H272" s="97"/>
      <c r="I272" s="97"/>
      <c r="J272" s="97"/>
      <c r="K272" s="97"/>
      <c r="L272" s="85" t="str">
        <f t="shared" si="4"/>
        <v>TARAMA YAPILMADI</v>
      </c>
    </row>
    <row r="273" spans="1:12" ht="13.5" customHeight="1">
      <c r="A273" s="96">
        <v>269</v>
      </c>
      <c r="B273" s="97" t="s">
        <v>38</v>
      </c>
      <c r="C273" s="98"/>
      <c r="D273" s="99"/>
      <c r="E273" s="99"/>
      <c r="F273" s="99"/>
      <c r="G273" s="100"/>
      <c r="H273" s="97"/>
      <c r="I273" s="97"/>
      <c r="J273" s="97"/>
      <c r="K273" s="97"/>
      <c r="L273" s="85" t="str">
        <f t="shared" si="4"/>
        <v>TARAMA YAPILMADI</v>
      </c>
    </row>
    <row r="274" spans="1:12" ht="13.5" customHeight="1">
      <c r="A274" s="96">
        <v>270</v>
      </c>
      <c r="B274" s="97" t="s">
        <v>38</v>
      </c>
      <c r="C274" s="98"/>
      <c r="D274" s="99"/>
      <c r="E274" s="99"/>
      <c r="F274" s="99"/>
      <c r="G274" s="100"/>
      <c r="H274" s="97"/>
      <c r="I274" s="97"/>
      <c r="J274" s="97"/>
      <c r="K274" s="97"/>
      <c r="L274" s="85" t="str">
        <f t="shared" si="4"/>
        <v>TARAMA YAPILMADI</v>
      </c>
    </row>
    <row r="275" spans="1:12" ht="13.5" customHeight="1">
      <c r="A275" s="96">
        <v>271</v>
      </c>
      <c r="B275" s="97" t="s">
        <v>38</v>
      </c>
      <c r="C275" s="98"/>
      <c r="D275" s="99"/>
      <c r="E275" s="99"/>
      <c r="F275" s="99"/>
      <c r="G275" s="100"/>
      <c r="H275" s="97"/>
      <c r="I275" s="97"/>
      <c r="J275" s="97"/>
      <c r="K275" s="97"/>
      <c r="L275" s="85" t="str">
        <f t="shared" si="4"/>
        <v>TARAMA YAPILMADI</v>
      </c>
    </row>
    <row r="276" spans="1:12" ht="13.5" customHeight="1">
      <c r="A276" s="96">
        <v>272</v>
      </c>
      <c r="B276" s="97" t="s">
        <v>38</v>
      </c>
      <c r="C276" s="98"/>
      <c r="D276" s="99"/>
      <c r="E276" s="99"/>
      <c r="F276" s="99"/>
      <c r="G276" s="100"/>
      <c r="H276" s="97"/>
      <c r="I276" s="97"/>
      <c r="J276" s="97"/>
      <c r="K276" s="97"/>
      <c r="L276" s="85" t="str">
        <f t="shared" si="4"/>
        <v>TARAMA YAPILMADI</v>
      </c>
    </row>
    <row r="277" spans="1:12" ht="13.5" customHeight="1">
      <c r="A277" s="96">
        <v>273</v>
      </c>
      <c r="B277" s="97" t="s">
        <v>38</v>
      </c>
      <c r="C277" s="98"/>
      <c r="D277" s="99"/>
      <c r="E277" s="99"/>
      <c r="F277" s="99"/>
      <c r="G277" s="100"/>
      <c r="H277" s="97"/>
      <c r="I277" s="97"/>
      <c r="J277" s="97"/>
      <c r="K277" s="97"/>
      <c r="L277" s="85" t="str">
        <f t="shared" si="4"/>
        <v>TARAMA YAPILMADI</v>
      </c>
    </row>
    <row r="278" spans="1:12" ht="13.5" customHeight="1">
      <c r="A278" s="96">
        <v>274</v>
      </c>
      <c r="B278" s="97" t="s">
        <v>38</v>
      </c>
      <c r="C278" s="98"/>
      <c r="D278" s="99"/>
      <c r="E278" s="99"/>
      <c r="F278" s="99"/>
      <c r="G278" s="100"/>
      <c r="H278" s="97"/>
      <c r="I278" s="97"/>
      <c r="J278" s="97"/>
      <c r="K278" s="97"/>
      <c r="L278" s="85" t="str">
        <f t="shared" si="4"/>
        <v>TARAMA YAPILMADI</v>
      </c>
    </row>
    <row r="279" spans="1:12" ht="13.5" customHeight="1">
      <c r="A279" s="96">
        <v>275</v>
      </c>
      <c r="B279" s="97" t="s">
        <v>38</v>
      </c>
      <c r="C279" s="98"/>
      <c r="D279" s="99"/>
      <c r="E279" s="99"/>
      <c r="F279" s="99"/>
      <c r="G279" s="100"/>
      <c r="H279" s="97"/>
      <c r="I279" s="97"/>
      <c r="J279" s="97"/>
      <c r="K279" s="97"/>
      <c r="L279" s="85" t="str">
        <f t="shared" si="4"/>
        <v>TARAMA YAPILMADI</v>
      </c>
    </row>
    <row r="280" spans="1:12" ht="13.5" customHeight="1">
      <c r="A280" s="96">
        <v>276</v>
      </c>
      <c r="B280" s="97" t="s">
        <v>38</v>
      </c>
      <c r="C280" s="98"/>
      <c r="D280" s="99"/>
      <c r="E280" s="99"/>
      <c r="F280" s="99"/>
      <c r="G280" s="100"/>
      <c r="H280" s="97"/>
      <c r="I280" s="97"/>
      <c r="J280" s="97"/>
      <c r="K280" s="97"/>
      <c r="L280" s="85" t="str">
        <f t="shared" si="4"/>
        <v>TARAMA YAPILMADI</v>
      </c>
    </row>
    <row r="281" spans="1:12" ht="13.5" customHeight="1">
      <c r="A281" s="96">
        <v>277</v>
      </c>
      <c r="B281" s="97" t="s">
        <v>38</v>
      </c>
      <c r="C281" s="98"/>
      <c r="D281" s="99"/>
      <c r="E281" s="99"/>
      <c r="F281" s="99"/>
      <c r="G281" s="100"/>
      <c r="H281" s="97"/>
      <c r="I281" s="97"/>
      <c r="J281" s="97"/>
      <c r="K281" s="97"/>
      <c r="L281" s="85" t="str">
        <f t="shared" si="4"/>
        <v>TARAMA YAPILMADI</v>
      </c>
    </row>
    <row r="282" spans="1:12" ht="13.5" customHeight="1">
      <c r="A282" s="96">
        <v>278</v>
      </c>
      <c r="B282" s="97" t="s">
        <v>38</v>
      </c>
      <c r="C282" s="98"/>
      <c r="D282" s="99"/>
      <c r="E282" s="99"/>
      <c r="F282" s="99"/>
      <c r="G282" s="100"/>
      <c r="H282" s="97"/>
      <c r="I282" s="97"/>
      <c r="J282" s="97"/>
      <c r="K282" s="97"/>
      <c r="L282" s="85" t="str">
        <f t="shared" si="4"/>
        <v>TARAMA YAPILMADI</v>
      </c>
    </row>
    <row r="283" spans="1:12" ht="13.5" customHeight="1">
      <c r="A283" s="96">
        <v>279</v>
      </c>
      <c r="B283" s="97" t="s">
        <v>38</v>
      </c>
      <c r="C283" s="98"/>
      <c r="D283" s="99"/>
      <c r="E283" s="99"/>
      <c r="F283" s="99"/>
      <c r="G283" s="100"/>
      <c r="H283" s="97"/>
      <c r="I283" s="97"/>
      <c r="J283" s="97"/>
      <c r="K283" s="97"/>
      <c r="L283" s="85" t="str">
        <f t="shared" si="4"/>
        <v>TARAMA YAPILMADI</v>
      </c>
    </row>
    <row r="284" spans="1:12" ht="13.5" customHeight="1">
      <c r="A284" s="96">
        <v>280</v>
      </c>
      <c r="B284" s="97" t="s">
        <v>38</v>
      </c>
      <c r="C284" s="98"/>
      <c r="D284" s="99"/>
      <c r="E284" s="99"/>
      <c r="F284" s="99"/>
      <c r="G284" s="100"/>
      <c r="H284" s="97"/>
      <c r="I284" s="97"/>
      <c r="J284" s="97"/>
      <c r="K284" s="97"/>
      <c r="L284" s="85" t="str">
        <f t="shared" si="4"/>
        <v>TARAMA YAPILMADI</v>
      </c>
    </row>
    <row r="285" spans="1:12" ht="13.5" customHeight="1">
      <c r="A285" s="96">
        <v>281</v>
      </c>
      <c r="B285" s="97" t="s">
        <v>38</v>
      </c>
      <c r="C285" s="98"/>
      <c r="D285" s="99"/>
      <c r="E285" s="99"/>
      <c r="F285" s="99"/>
      <c r="G285" s="100"/>
      <c r="H285" s="97"/>
      <c r="I285" s="97"/>
      <c r="J285" s="97"/>
      <c r="K285" s="97"/>
      <c r="L285" s="85" t="str">
        <f t="shared" si="4"/>
        <v>TARAMA YAPILMADI</v>
      </c>
    </row>
    <row r="286" spans="1:12" ht="13.5" customHeight="1">
      <c r="A286" s="96">
        <v>282</v>
      </c>
      <c r="B286" s="97" t="s">
        <v>38</v>
      </c>
      <c r="C286" s="98"/>
      <c r="D286" s="99"/>
      <c r="E286" s="99"/>
      <c r="F286" s="99"/>
      <c r="G286" s="100"/>
      <c r="H286" s="97"/>
      <c r="I286" s="97"/>
      <c r="J286" s="97"/>
      <c r="K286" s="97"/>
      <c r="L286" s="85" t="str">
        <f t="shared" si="4"/>
        <v>TARAMA YAPILMADI</v>
      </c>
    </row>
    <row r="287" spans="1:12" ht="13.5" customHeight="1">
      <c r="A287" s="96">
        <v>283</v>
      </c>
      <c r="B287" s="97" t="s">
        <v>38</v>
      </c>
      <c r="C287" s="98"/>
      <c r="D287" s="99"/>
      <c r="E287" s="99"/>
      <c r="F287" s="99"/>
      <c r="G287" s="100"/>
      <c r="H287" s="97"/>
      <c r="I287" s="97"/>
      <c r="J287" s="97"/>
      <c r="K287" s="97"/>
      <c r="L287" s="85" t="str">
        <f t="shared" si="4"/>
        <v>TARAMA YAPILMADI</v>
      </c>
    </row>
    <row r="288" spans="1:12" ht="13.5" customHeight="1">
      <c r="A288" s="96">
        <v>284</v>
      </c>
      <c r="B288" s="97" t="s">
        <v>38</v>
      </c>
      <c r="C288" s="98"/>
      <c r="D288" s="99"/>
      <c r="E288" s="99"/>
      <c r="F288" s="99"/>
      <c r="G288" s="100"/>
      <c r="H288" s="97"/>
      <c r="I288" s="97"/>
      <c r="J288" s="97"/>
      <c r="K288" s="97"/>
      <c r="L288" s="85" t="str">
        <f t="shared" si="4"/>
        <v>TARAMA YAPILMADI</v>
      </c>
    </row>
    <row r="289" spans="1:12" ht="13.5" customHeight="1">
      <c r="A289" s="96">
        <v>285</v>
      </c>
      <c r="B289" s="97" t="s">
        <v>39</v>
      </c>
      <c r="C289" s="98"/>
      <c r="D289" s="99"/>
      <c r="E289" s="99"/>
      <c r="F289" s="99"/>
      <c r="G289" s="100"/>
      <c r="H289" s="97"/>
      <c r="I289" s="97"/>
      <c r="J289" s="97"/>
      <c r="K289" s="97"/>
      <c r="L289" s="85" t="str">
        <f t="shared" si="4"/>
        <v>TARAMA YAPILMADI</v>
      </c>
    </row>
    <row r="290" spans="1:12" ht="13.5" customHeight="1">
      <c r="A290" s="96">
        <v>286</v>
      </c>
      <c r="B290" s="97" t="s">
        <v>39</v>
      </c>
      <c r="C290" s="98"/>
      <c r="D290" s="99"/>
      <c r="E290" s="99"/>
      <c r="F290" s="99"/>
      <c r="G290" s="100"/>
      <c r="H290" s="97"/>
      <c r="I290" s="97"/>
      <c r="J290" s="97"/>
      <c r="K290" s="97"/>
      <c r="L290" s="85" t="str">
        <f t="shared" si="4"/>
        <v>TARAMA YAPILMADI</v>
      </c>
    </row>
    <row r="291" spans="1:12" ht="13.5" customHeight="1">
      <c r="A291" s="96">
        <v>287</v>
      </c>
      <c r="B291" s="97" t="s">
        <v>39</v>
      </c>
      <c r="C291" s="98"/>
      <c r="D291" s="99"/>
      <c r="E291" s="99"/>
      <c r="F291" s="99"/>
      <c r="G291" s="100"/>
      <c r="H291" s="97"/>
      <c r="I291" s="97"/>
      <c r="J291" s="97"/>
      <c r="K291" s="97"/>
      <c r="L291" s="85" t="str">
        <f t="shared" si="4"/>
        <v>TARAMA YAPILMADI</v>
      </c>
    </row>
    <row r="292" spans="1:12" ht="13.5" customHeight="1">
      <c r="A292" s="96">
        <v>288</v>
      </c>
      <c r="B292" s="97" t="s">
        <v>39</v>
      </c>
      <c r="C292" s="98"/>
      <c r="D292" s="99"/>
      <c r="E292" s="99"/>
      <c r="F292" s="99"/>
      <c r="G292" s="100"/>
      <c r="H292" s="97"/>
      <c r="I292" s="97"/>
      <c r="J292" s="97"/>
      <c r="K292" s="97"/>
      <c r="L292" s="85" t="str">
        <f t="shared" si="4"/>
        <v>TARAMA YAPILMADI</v>
      </c>
    </row>
    <row r="293" spans="1:12" ht="13.5" customHeight="1">
      <c r="A293" s="96">
        <v>289</v>
      </c>
      <c r="B293" s="97" t="s">
        <v>39</v>
      </c>
      <c r="C293" s="98"/>
      <c r="D293" s="99"/>
      <c r="E293" s="99"/>
      <c r="F293" s="99"/>
      <c r="G293" s="100"/>
      <c r="H293" s="97"/>
      <c r="I293" s="97"/>
      <c r="J293" s="97"/>
      <c r="K293" s="97"/>
      <c r="L293" s="85" t="str">
        <f t="shared" si="4"/>
        <v>TARAMA YAPILMADI</v>
      </c>
    </row>
    <row r="294" spans="1:12" ht="13.5" customHeight="1">
      <c r="A294" s="96">
        <v>290</v>
      </c>
      <c r="B294" s="97" t="s">
        <v>39</v>
      </c>
      <c r="C294" s="98"/>
      <c r="D294" s="99"/>
      <c r="E294" s="99"/>
      <c r="F294" s="99"/>
      <c r="G294" s="100"/>
      <c r="H294" s="97"/>
      <c r="I294" s="97"/>
      <c r="J294" s="97"/>
      <c r="K294" s="97"/>
      <c r="L294" s="85" t="str">
        <f t="shared" si="4"/>
        <v>TARAMA YAPILMADI</v>
      </c>
    </row>
    <row r="295" spans="1:12" ht="13.5" customHeight="1">
      <c r="A295" s="96">
        <v>291</v>
      </c>
      <c r="B295" s="97" t="s">
        <v>39</v>
      </c>
      <c r="C295" s="98"/>
      <c r="D295" s="99"/>
      <c r="E295" s="99"/>
      <c r="F295" s="99"/>
      <c r="G295" s="100"/>
      <c r="H295" s="97"/>
      <c r="I295" s="97"/>
      <c r="J295" s="97"/>
      <c r="K295" s="97"/>
      <c r="L295" s="85" t="str">
        <f t="shared" si="4"/>
        <v>TARAMA YAPILMADI</v>
      </c>
    </row>
    <row r="296" spans="1:12" ht="13.5" customHeight="1">
      <c r="A296" s="96">
        <v>292</v>
      </c>
      <c r="B296" s="97" t="s">
        <v>39</v>
      </c>
      <c r="C296" s="98"/>
      <c r="D296" s="99"/>
      <c r="E296" s="99"/>
      <c r="F296" s="99"/>
      <c r="G296" s="100"/>
      <c r="H296" s="97"/>
      <c r="I296" s="97"/>
      <c r="J296" s="97"/>
      <c r="K296" s="97"/>
      <c r="L296" s="85" t="str">
        <f t="shared" si="4"/>
        <v>TARAMA YAPILMADI</v>
      </c>
    </row>
    <row r="297" spans="1:12" ht="13.5" customHeight="1">
      <c r="A297" s="96">
        <v>293</v>
      </c>
      <c r="B297" s="97" t="s">
        <v>39</v>
      </c>
      <c r="C297" s="98"/>
      <c r="D297" s="99"/>
      <c r="E297" s="99"/>
      <c r="F297" s="99"/>
      <c r="G297" s="100"/>
      <c r="H297" s="97"/>
      <c r="I297" s="97"/>
      <c r="J297" s="97"/>
      <c r="K297" s="97"/>
      <c r="L297" s="85" t="str">
        <f t="shared" si="4"/>
        <v>TARAMA YAPILMADI</v>
      </c>
    </row>
    <row r="298" spans="1:12" ht="13.5" customHeight="1">
      <c r="A298" s="96">
        <v>294</v>
      </c>
      <c r="B298" s="97" t="s">
        <v>39</v>
      </c>
      <c r="C298" s="98"/>
      <c r="D298" s="99"/>
      <c r="E298" s="99"/>
      <c r="F298" s="99"/>
      <c r="G298" s="100"/>
      <c r="H298" s="97"/>
      <c r="I298" s="97"/>
      <c r="J298" s="97"/>
      <c r="K298" s="97"/>
      <c r="L298" s="85" t="str">
        <f t="shared" si="4"/>
        <v>TARAMA YAPILMADI</v>
      </c>
    </row>
    <row r="299" spans="1:12" ht="13.5" customHeight="1">
      <c r="A299" s="96">
        <v>295</v>
      </c>
      <c r="B299" s="97" t="s">
        <v>39</v>
      </c>
      <c r="C299" s="98"/>
      <c r="D299" s="99"/>
      <c r="E299" s="99"/>
      <c r="F299" s="99"/>
      <c r="G299" s="100"/>
      <c r="H299" s="97"/>
      <c r="I299" s="97"/>
      <c r="J299" s="97"/>
      <c r="K299" s="97"/>
      <c r="L299" s="85" t="str">
        <f t="shared" si="4"/>
        <v>TARAMA YAPILMADI</v>
      </c>
    </row>
    <row r="300" spans="1:12" ht="13.5" customHeight="1">
      <c r="A300" s="96">
        <v>296</v>
      </c>
      <c r="B300" s="97" t="s">
        <v>39</v>
      </c>
      <c r="C300" s="98"/>
      <c r="D300" s="99"/>
      <c r="E300" s="99"/>
      <c r="F300" s="99"/>
      <c r="G300" s="100"/>
      <c r="H300" s="97"/>
      <c r="I300" s="97"/>
      <c r="J300" s="97"/>
      <c r="K300" s="97"/>
      <c r="L300" s="85" t="str">
        <f t="shared" si="4"/>
        <v>TARAMA YAPILMADI</v>
      </c>
    </row>
    <row r="301" spans="1:12" ht="13.5" customHeight="1">
      <c r="A301" s="96">
        <v>297</v>
      </c>
      <c r="B301" s="97" t="s">
        <v>39</v>
      </c>
      <c r="C301" s="98"/>
      <c r="D301" s="99"/>
      <c r="E301" s="99"/>
      <c r="F301" s="99"/>
      <c r="G301" s="100"/>
      <c r="H301" s="97"/>
      <c r="I301" s="97"/>
      <c r="J301" s="97"/>
      <c r="K301" s="97"/>
      <c r="L301" s="85" t="str">
        <f t="shared" si="4"/>
        <v>TARAMA YAPILMADI</v>
      </c>
    </row>
    <row r="302" spans="1:12" ht="13.5" customHeight="1">
      <c r="A302" s="96">
        <v>298</v>
      </c>
      <c r="B302" s="97" t="s">
        <v>39</v>
      </c>
      <c r="C302" s="98"/>
      <c r="D302" s="99"/>
      <c r="E302" s="99"/>
      <c r="F302" s="99"/>
      <c r="G302" s="100"/>
      <c r="H302" s="97"/>
      <c r="I302" s="97"/>
      <c r="J302" s="97"/>
      <c r="K302" s="97"/>
      <c r="L302" s="85" t="str">
        <f t="shared" si="4"/>
        <v>TARAMA YAPILMADI</v>
      </c>
    </row>
    <row r="303" spans="1:12" ht="13.5" customHeight="1">
      <c r="A303" s="96">
        <v>299</v>
      </c>
      <c r="B303" s="97" t="s">
        <v>39</v>
      </c>
      <c r="C303" s="98"/>
      <c r="D303" s="99"/>
      <c r="E303" s="99"/>
      <c r="F303" s="99"/>
      <c r="G303" s="100"/>
      <c r="H303" s="97"/>
      <c r="I303" s="97"/>
      <c r="J303" s="97"/>
      <c r="K303" s="97"/>
      <c r="L303" s="85" t="str">
        <f t="shared" si="4"/>
        <v>TARAMA YAPILMADI</v>
      </c>
    </row>
    <row r="304" spans="1:12" ht="13.5" customHeight="1">
      <c r="A304" s="96">
        <v>300</v>
      </c>
      <c r="B304" s="97" t="s">
        <v>39</v>
      </c>
      <c r="C304" s="98"/>
      <c r="D304" s="99"/>
      <c r="E304" s="99"/>
      <c r="F304" s="99"/>
      <c r="G304" s="100"/>
      <c r="H304" s="97"/>
      <c r="I304" s="97"/>
      <c r="J304" s="97"/>
      <c r="K304" s="97"/>
      <c r="L304" s="85" t="str">
        <f t="shared" si="4"/>
        <v>TARAMA YAPILMADI</v>
      </c>
    </row>
    <row r="305" spans="1:12" ht="13.5" customHeight="1">
      <c r="A305" s="96">
        <v>301</v>
      </c>
      <c r="B305" s="97" t="s">
        <v>39</v>
      </c>
      <c r="C305" s="98"/>
      <c r="D305" s="99"/>
      <c r="E305" s="99"/>
      <c r="F305" s="99"/>
      <c r="G305" s="100"/>
      <c r="H305" s="97"/>
      <c r="I305" s="97"/>
      <c r="J305" s="97"/>
      <c r="K305" s="97"/>
      <c r="L305" s="85" t="str">
        <f t="shared" si="4"/>
        <v>TARAMA YAPILMADI</v>
      </c>
    </row>
    <row r="306" spans="1:12" ht="13.5" customHeight="1">
      <c r="A306" s="96">
        <v>302</v>
      </c>
      <c r="B306" s="97" t="s">
        <v>39</v>
      </c>
      <c r="C306" s="98"/>
      <c r="D306" s="99"/>
      <c r="E306" s="99"/>
      <c r="F306" s="99"/>
      <c r="G306" s="100"/>
      <c r="H306" s="97"/>
      <c r="I306" s="97"/>
      <c r="J306" s="97"/>
      <c r="K306" s="97"/>
      <c r="L306" s="85" t="str">
        <f t="shared" si="4"/>
        <v>TARAMA YAPILMADI</v>
      </c>
    </row>
    <row r="307" spans="1:12" ht="13.5" customHeight="1">
      <c r="A307" s="96">
        <v>303</v>
      </c>
      <c r="B307" s="97" t="s">
        <v>39</v>
      </c>
      <c r="C307" s="98"/>
      <c r="D307" s="99"/>
      <c r="E307" s="99"/>
      <c r="F307" s="99"/>
      <c r="G307" s="100"/>
      <c r="H307" s="97"/>
      <c r="I307" s="97"/>
      <c r="J307" s="97"/>
      <c r="K307" s="97"/>
      <c r="L307" s="85" t="str">
        <f t="shared" si="4"/>
        <v>TARAMA YAPILMADI</v>
      </c>
    </row>
    <row r="308" spans="1:12" ht="13.5" customHeight="1">
      <c r="A308" s="96">
        <v>304</v>
      </c>
      <c r="B308" s="97" t="s">
        <v>39</v>
      </c>
      <c r="C308" s="98"/>
      <c r="D308" s="99"/>
      <c r="E308" s="99"/>
      <c r="F308" s="99"/>
      <c r="G308" s="100"/>
      <c r="H308" s="97"/>
      <c r="I308" s="97"/>
      <c r="J308" s="97"/>
      <c r="K308" s="97"/>
      <c r="L308" s="85" t="str">
        <f t="shared" si="4"/>
        <v>TARAMA YAPILMADI</v>
      </c>
    </row>
    <row r="309" spans="1:12" ht="13.5" customHeight="1">
      <c r="A309" s="96">
        <v>305</v>
      </c>
      <c r="B309" s="97" t="s">
        <v>39</v>
      </c>
      <c r="C309" s="98"/>
      <c r="D309" s="99"/>
      <c r="E309" s="99"/>
      <c r="F309" s="99"/>
      <c r="G309" s="100"/>
      <c r="H309" s="97"/>
      <c r="I309" s="97"/>
      <c r="J309" s="97"/>
      <c r="K309" s="97"/>
      <c r="L309" s="85" t="str">
        <f t="shared" si="4"/>
        <v>TARAMA YAPILMADI</v>
      </c>
    </row>
    <row r="310" spans="1:12" ht="13.5" customHeight="1">
      <c r="A310" s="96">
        <v>306</v>
      </c>
      <c r="B310" s="97" t="s">
        <v>39</v>
      </c>
      <c r="C310" s="98"/>
      <c r="D310" s="99"/>
      <c r="E310" s="99"/>
      <c r="F310" s="99"/>
      <c r="G310" s="100"/>
      <c r="H310" s="97"/>
      <c r="I310" s="97"/>
      <c r="J310" s="97"/>
      <c r="K310" s="97"/>
      <c r="L310" s="85" t="str">
        <f t="shared" si="4"/>
        <v>TARAMA YAPILMADI</v>
      </c>
    </row>
    <row r="311" spans="1:12" ht="13.5" customHeight="1">
      <c r="A311" s="96">
        <v>307</v>
      </c>
      <c r="B311" s="97" t="s">
        <v>39</v>
      </c>
      <c r="C311" s="98"/>
      <c r="D311" s="99"/>
      <c r="E311" s="99"/>
      <c r="F311" s="99"/>
      <c r="G311" s="100"/>
      <c r="H311" s="97"/>
      <c r="I311" s="97"/>
      <c r="J311" s="97"/>
      <c r="K311" s="97"/>
      <c r="L311" s="85" t="str">
        <f t="shared" si="4"/>
        <v>TARAMA YAPILMADI</v>
      </c>
    </row>
    <row r="312" spans="1:12" ht="13.5" customHeight="1">
      <c r="A312" s="96">
        <v>308</v>
      </c>
      <c r="B312" s="97" t="s">
        <v>39</v>
      </c>
      <c r="C312" s="98"/>
      <c r="D312" s="99"/>
      <c r="E312" s="99"/>
      <c r="F312" s="99"/>
      <c r="G312" s="100"/>
      <c r="H312" s="97"/>
      <c r="I312" s="97"/>
      <c r="J312" s="97"/>
      <c r="K312" s="97"/>
      <c r="L312" s="85" t="str">
        <f t="shared" si="4"/>
        <v>TARAMA YAPILMADI</v>
      </c>
    </row>
    <row r="313" spans="1:12" ht="13.5" customHeight="1">
      <c r="A313" s="96">
        <v>309</v>
      </c>
      <c r="B313" s="97" t="s">
        <v>39</v>
      </c>
      <c r="C313" s="98"/>
      <c r="D313" s="99"/>
      <c r="E313" s="99"/>
      <c r="F313" s="99"/>
      <c r="G313" s="100"/>
      <c r="H313" s="97"/>
      <c r="I313" s="97"/>
      <c r="J313" s="97"/>
      <c r="K313" s="97"/>
      <c r="L313" s="85" t="str">
        <f t="shared" si="4"/>
        <v>TARAMA YAPILMADI</v>
      </c>
    </row>
    <row r="314" spans="1:12" ht="13.5" customHeight="1">
      <c r="A314" s="96">
        <v>310</v>
      </c>
      <c r="B314" s="97" t="s">
        <v>39</v>
      </c>
      <c r="C314" s="98"/>
      <c r="D314" s="99"/>
      <c r="E314" s="99"/>
      <c r="F314" s="99"/>
      <c r="G314" s="100"/>
      <c r="H314" s="97"/>
      <c r="I314" s="97"/>
      <c r="J314" s="97"/>
      <c r="K314" s="97"/>
      <c r="L314" s="85" t="str">
        <f t="shared" si="4"/>
        <v>TARAMA YAPILMADI</v>
      </c>
    </row>
    <row r="315" spans="1:12" ht="13.5" customHeight="1">
      <c r="A315" s="96">
        <v>311</v>
      </c>
      <c r="B315" s="97" t="s">
        <v>39</v>
      </c>
      <c r="C315" s="98"/>
      <c r="D315" s="99"/>
      <c r="E315" s="99"/>
      <c r="F315" s="99"/>
      <c r="G315" s="100"/>
      <c r="H315" s="97"/>
      <c r="I315" s="97"/>
      <c r="J315" s="97"/>
      <c r="K315" s="97"/>
      <c r="L315" s="85" t="str">
        <f t="shared" si="4"/>
        <v>TARAMA YAPILMADI</v>
      </c>
    </row>
    <row r="316" spans="1:12" ht="13.5" customHeight="1">
      <c r="A316" s="96">
        <v>312</v>
      </c>
      <c r="B316" s="97" t="s">
        <v>39</v>
      </c>
      <c r="C316" s="98"/>
      <c r="D316" s="99"/>
      <c r="E316" s="99"/>
      <c r="F316" s="99"/>
      <c r="G316" s="100"/>
      <c r="H316" s="97"/>
      <c r="I316" s="97"/>
      <c r="J316" s="97"/>
      <c r="K316" s="97"/>
      <c r="L316" s="85" t="str">
        <f t="shared" si="4"/>
        <v>TARAMA YAPILMADI</v>
      </c>
    </row>
    <row r="317" spans="1:12" ht="13.5" customHeight="1">
      <c r="A317" s="96">
        <v>313</v>
      </c>
      <c r="B317" s="97" t="s">
        <v>39</v>
      </c>
      <c r="C317" s="98"/>
      <c r="D317" s="99"/>
      <c r="E317" s="99"/>
      <c r="F317" s="99"/>
      <c r="G317" s="100"/>
      <c r="H317" s="97"/>
      <c r="I317" s="97"/>
      <c r="J317" s="97"/>
      <c r="K317" s="97"/>
      <c r="L317" s="85" t="str">
        <f t="shared" si="4"/>
        <v>TARAMA YAPILMADI</v>
      </c>
    </row>
    <row r="318" spans="1:12" ht="13.5" customHeight="1">
      <c r="A318" s="96">
        <v>314</v>
      </c>
      <c r="B318" s="97" t="s">
        <v>39</v>
      </c>
      <c r="C318" s="98"/>
      <c r="D318" s="99"/>
      <c r="E318" s="99"/>
      <c r="F318" s="99"/>
      <c r="G318" s="100"/>
      <c r="H318" s="97"/>
      <c r="I318" s="97"/>
      <c r="J318" s="97"/>
      <c r="K318" s="97"/>
      <c r="L318" s="85" t="str">
        <f t="shared" si="4"/>
        <v>TARAMA YAPILMADI</v>
      </c>
    </row>
    <row r="319" spans="1:12" ht="13.5" customHeight="1">
      <c r="A319" s="96">
        <v>315</v>
      </c>
      <c r="B319" s="97" t="s">
        <v>39</v>
      </c>
      <c r="C319" s="98"/>
      <c r="D319" s="99"/>
      <c r="E319" s="99"/>
      <c r="F319" s="99"/>
      <c r="G319" s="100"/>
      <c r="H319" s="97"/>
      <c r="I319" s="97"/>
      <c r="J319" s="97"/>
      <c r="K319" s="97"/>
      <c r="L319" s="85" t="str">
        <f t="shared" si="4"/>
        <v>TARAMA YAPILMADI</v>
      </c>
    </row>
    <row r="320" spans="1:12" ht="13.5" customHeight="1">
      <c r="A320" s="96">
        <v>316</v>
      </c>
      <c r="B320" s="97" t="s">
        <v>39</v>
      </c>
      <c r="C320" s="98"/>
      <c r="D320" s="99"/>
      <c r="E320" s="99"/>
      <c r="F320" s="99"/>
      <c r="G320" s="100"/>
      <c r="H320" s="97"/>
      <c r="I320" s="97"/>
      <c r="J320" s="97"/>
      <c r="K320" s="97"/>
      <c r="L320" s="85" t="str">
        <f t="shared" si="4"/>
        <v>TARAMA YAPILMADI</v>
      </c>
    </row>
    <row r="321" spans="1:12" ht="13.5" customHeight="1">
      <c r="A321" s="96">
        <v>317</v>
      </c>
      <c r="B321" s="97" t="s">
        <v>39</v>
      </c>
      <c r="C321" s="98"/>
      <c r="D321" s="99"/>
      <c r="E321" s="99"/>
      <c r="F321" s="99"/>
      <c r="G321" s="100"/>
      <c r="H321" s="97"/>
      <c r="I321" s="97"/>
      <c r="J321" s="97"/>
      <c r="K321" s="97"/>
      <c r="L321" s="85" t="str">
        <f t="shared" si="4"/>
        <v>TARAMA YAPILMADI</v>
      </c>
    </row>
    <row r="322" spans="1:12" ht="13.5" customHeight="1">
      <c r="A322" s="96">
        <v>318</v>
      </c>
      <c r="B322" s="97" t="s">
        <v>39</v>
      </c>
      <c r="C322" s="98"/>
      <c r="D322" s="99"/>
      <c r="E322" s="99"/>
      <c r="F322" s="99"/>
      <c r="G322" s="100"/>
      <c r="H322" s="97"/>
      <c r="I322" s="97"/>
      <c r="J322" s="97"/>
      <c r="K322" s="97"/>
      <c r="L322" s="85" t="str">
        <f t="shared" si="4"/>
        <v>TARAMA YAPILMADI</v>
      </c>
    </row>
    <row r="323" spans="1:12" ht="13.5" customHeight="1">
      <c r="A323" s="96">
        <v>319</v>
      </c>
      <c r="B323" s="97" t="s">
        <v>39</v>
      </c>
      <c r="C323" s="98"/>
      <c r="D323" s="99"/>
      <c r="E323" s="99"/>
      <c r="F323" s="99"/>
      <c r="G323" s="100"/>
      <c r="H323" s="97"/>
      <c r="I323" s="97"/>
      <c r="J323" s="97"/>
      <c r="K323" s="97"/>
      <c r="L323" s="85" t="str">
        <f t="shared" si="4"/>
        <v>TARAMA YAPILMADI</v>
      </c>
    </row>
    <row r="324" spans="1:12" ht="13.5" customHeight="1">
      <c r="A324" s="96">
        <v>320</v>
      </c>
      <c r="B324" s="97" t="s">
        <v>39</v>
      </c>
      <c r="C324" s="98"/>
      <c r="D324" s="99"/>
      <c r="E324" s="99"/>
      <c r="F324" s="99"/>
      <c r="G324" s="100"/>
      <c r="H324" s="97"/>
      <c r="I324" s="97"/>
      <c r="J324" s="97"/>
      <c r="K324" s="97"/>
      <c r="L324" s="85" t="str">
        <f t="shared" si="4"/>
        <v>TARAMA YAPILMADI</v>
      </c>
    </row>
    <row r="325" spans="1:12" ht="13.5" customHeight="1">
      <c r="A325" s="96">
        <v>321</v>
      </c>
      <c r="B325" s="97" t="s">
        <v>39</v>
      </c>
      <c r="C325" s="98"/>
      <c r="D325" s="99"/>
      <c r="E325" s="99"/>
      <c r="F325" s="99"/>
      <c r="G325" s="100"/>
      <c r="H325" s="97"/>
      <c r="I325" s="97"/>
      <c r="J325" s="97"/>
      <c r="K325" s="97"/>
      <c r="L325" s="85" t="str">
        <f t="shared" ref="L325:L388" si="5">IF(G325=$K$1,$G$3,(IF(H325=$K$1,$H$4,(IF(I325=$K$1,$I$4,(IF(J325=$K$1,$J$4,(IF(K325=$K$1,$K$4,$J$1)))))))))</f>
        <v>TARAMA YAPILMADI</v>
      </c>
    </row>
    <row r="326" spans="1:12" ht="13.5" customHeight="1">
      <c r="A326" s="96">
        <v>322</v>
      </c>
      <c r="B326" s="97" t="s">
        <v>39</v>
      </c>
      <c r="C326" s="98"/>
      <c r="D326" s="99"/>
      <c r="E326" s="99"/>
      <c r="F326" s="99"/>
      <c r="G326" s="100"/>
      <c r="H326" s="97"/>
      <c r="I326" s="97"/>
      <c r="J326" s="97"/>
      <c r="K326" s="97"/>
      <c r="L326" s="85" t="str">
        <f t="shared" si="5"/>
        <v>TARAMA YAPILMADI</v>
      </c>
    </row>
    <row r="327" spans="1:12" ht="13.5" customHeight="1">
      <c r="A327" s="96">
        <v>323</v>
      </c>
      <c r="B327" s="97" t="s">
        <v>39</v>
      </c>
      <c r="C327" s="98"/>
      <c r="D327" s="99"/>
      <c r="E327" s="99"/>
      <c r="F327" s="99"/>
      <c r="G327" s="100"/>
      <c r="H327" s="97"/>
      <c r="I327" s="97"/>
      <c r="J327" s="97"/>
      <c r="K327" s="97"/>
      <c r="L327" s="85" t="str">
        <f t="shared" si="5"/>
        <v>TARAMA YAPILMADI</v>
      </c>
    </row>
    <row r="328" spans="1:12" ht="13.5" customHeight="1">
      <c r="A328" s="96">
        <v>324</v>
      </c>
      <c r="B328" s="97" t="s">
        <v>39</v>
      </c>
      <c r="C328" s="98"/>
      <c r="D328" s="99"/>
      <c r="E328" s="99"/>
      <c r="F328" s="99"/>
      <c r="G328" s="100"/>
      <c r="H328" s="97"/>
      <c r="I328" s="97"/>
      <c r="J328" s="97"/>
      <c r="K328" s="97"/>
      <c r="L328" s="85" t="str">
        <f t="shared" si="5"/>
        <v>TARAMA YAPILMADI</v>
      </c>
    </row>
    <row r="329" spans="1:12" ht="13.5" customHeight="1">
      <c r="A329" s="96">
        <v>325</v>
      </c>
      <c r="B329" s="97" t="s">
        <v>39</v>
      </c>
      <c r="C329" s="98"/>
      <c r="D329" s="99"/>
      <c r="E329" s="99"/>
      <c r="F329" s="99"/>
      <c r="G329" s="100"/>
      <c r="H329" s="97"/>
      <c r="I329" s="97"/>
      <c r="J329" s="97"/>
      <c r="K329" s="97"/>
      <c r="L329" s="85" t="str">
        <f t="shared" si="5"/>
        <v>TARAMA YAPILMADI</v>
      </c>
    </row>
    <row r="330" spans="1:12" ht="13.5" customHeight="1">
      <c r="A330" s="96">
        <v>326</v>
      </c>
      <c r="B330" s="97" t="s">
        <v>39</v>
      </c>
      <c r="C330" s="98"/>
      <c r="D330" s="99"/>
      <c r="E330" s="99"/>
      <c r="F330" s="99"/>
      <c r="G330" s="100"/>
      <c r="H330" s="97"/>
      <c r="I330" s="97"/>
      <c r="J330" s="97"/>
      <c r="K330" s="97"/>
      <c r="L330" s="85" t="str">
        <f t="shared" si="5"/>
        <v>TARAMA YAPILMADI</v>
      </c>
    </row>
    <row r="331" spans="1:12" ht="13.5" customHeight="1">
      <c r="A331" s="96">
        <v>327</v>
      </c>
      <c r="B331" s="97" t="s">
        <v>39</v>
      </c>
      <c r="C331" s="98"/>
      <c r="D331" s="99"/>
      <c r="E331" s="99"/>
      <c r="F331" s="99"/>
      <c r="G331" s="100"/>
      <c r="H331" s="97"/>
      <c r="I331" s="97"/>
      <c r="J331" s="97"/>
      <c r="K331" s="97"/>
      <c r="L331" s="85" t="str">
        <f t="shared" si="5"/>
        <v>TARAMA YAPILMADI</v>
      </c>
    </row>
    <row r="332" spans="1:12" ht="13.5" customHeight="1">
      <c r="A332" s="96">
        <v>328</v>
      </c>
      <c r="B332" s="97" t="s">
        <v>39</v>
      </c>
      <c r="C332" s="98"/>
      <c r="D332" s="99"/>
      <c r="E332" s="99"/>
      <c r="F332" s="99"/>
      <c r="G332" s="100"/>
      <c r="H332" s="97"/>
      <c r="I332" s="97"/>
      <c r="J332" s="97"/>
      <c r="K332" s="97"/>
      <c r="L332" s="85" t="str">
        <f t="shared" si="5"/>
        <v>TARAMA YAPILMADI</v>
      </c>
    </row>
    <row r="333" spans="1:12" ht="13.5" customHeight="1">
      <c r="A333" s="96">
        <v>329</v>
      </c>
      <c r="B333" s="97" t="s">
        <v>39</v>
      </c>
      <c r="C333" s="98"/>
      <c r="D333" s="99"/>
      <c r="E333" s="99"/>
      <c r="F333" s="99"/>
      <c r="G333" s="100"/>
      <c r="H333" s="97"/>
      <c r="I333" s="97"/>
      <c r="J333" s="97"/>
      <c r="K333" s="97"/>
      <c r="L333" s="85" t="str">
        <f t="shared" si="5"/>
        <v>TARAMA YAPILMADI</v>
      </c>
    </row>
    <row r="334" spans="1:12" ht="13.5" customHeight="1">
      <c r="A334" s="96">
        <v>330</v>
      </c>
      <c r="B334" s="97" t="s">
        <v>40</v>
      </c>
      <c r="C334" s="98"/>
      <c r="D334" s="99"/>
      <c r="E334" s="99"/>
      <c r="F334" s="99"/>
      <c r="G334" s="100"/>
      <c r="H334" s="97"/>
      <c r="I334" s="97"/>
      <c r="J334" s="97"/>
      <c r="K334" s="97"/>
      <c r="L334" s="85" t="str">
        <f t="shared" si="5"/>
        <v>TARAMA YAPILMADI</v>
      </c>
    </row>
    <row r="335" spans="1:12" ht="13.5" customHeight="1">
      <c r="A335" s="96">
        <v>331</v>
      </c>
      <c r="B335" s="97" t="s">
        <v>40</v>
      </c>
      <c r="C335" s="98"/>
      <c r="D335" s="99"/>
      <c r="E335" s="99"/>
      <c r="F335" s="99"/>
      <c r="G335" s="100"/>
      <c r="H335" s="97"/>
      <c r="I335" s="97"/>
      <c r="J335" s="97"/>
      <c r="K335" s="97"/>
      <c r="L335" s="85" t="str">
        <f t="shared" si="5"/>
        <v>TARAMA YAPILMADI</v>
      </c>
    </row>
    <row r="336" spans="1:12" ht="13.5" customHeight="1">
      <c r="A336" s="96">
        <v>332</v>
      </c>
      <c r="B336" s="97" t="s">
        <v>40</v>
      </c>
      <c r="C336" s="98"/>
      <c r="D336" s="99"/>
      <c r="E336" s="99"/>
      <c r="F336" s="99"/>
      <c r="G336" s="100"/>
      <c r="H336" s="97"/>
      <c r="I336" s="97"/>
      <c r="J336" s="97"/>
      <c r="K336" s="97"/>
      <c r="L336" s="85" t="str">
        <f t="shared" si="5"/>
        <v>TARAMA YAPILMADI</v>
      </c>
    </row>
    <row r="337" spans="1:12" ht="13.5" customHeight="1">
      <c r="A337" s="96">
        <v>333</v>
      </c>
      <c r="B337" s="97" t="s">
        <v>40</v>
      </c>
      <c r="C337" s="98"/>
      <c r="D337" s="99"/>
      <c r="E337" s="99"/>
      <c r="F337" s="99"/>
      <c r="G337" s="100"/>
      <c r="H337" s="97"/>
      <c r="I337" s="97"/>
      <c r="J337" s="97"/>
      <c r="K337" s="97"/>
      <c r="L337" s="85" t="str">
        <f t="shared" si="5"/>
        <v>TARAMA YAPILMADI</v>
      </c>
    </row>
    <row r="338" spans="1:12" ht="13.5" customHeight="1">
      <c r="A338" s="96">
        <v>334</v>
      </c>
      <c r="B338" s="97" t="s">
        <v>40</v>
      </c>
      <c r="C338" s="98"/>
      <c r="D338" s="99"/>
      <c r="E338" s="99"/>
      <c r="F338" s="99"/>
      <c r="G338" s="100"/>
      <c r="H338" s="97"/>
      <c r="I338" s="97"/>
      <c r="J338" s="97"/>
      <c r="K338" s="97"/>
      <c r="L338" s="85" t="str">
        <f t="shared" si="5"/>
        <v>TARAMA YAPILMADI</v>
      </c>
    </row>
    <row r="339" spans="1:12" ht="13.5" customHeight="1">
      <c r="A339" s="96">
        <v>335</v>
      </c>
      <c r="B339" s="97" t="s">
        <v>40</v>
      </c>
      <c r="C339" s="98"/>
      <c r="D339" s="99"/>
      <c r="E339" s="99"/>
      <c r="F339" s="99"/>
      <c r="G339" s="100"/>
      <c r="H339" s="97"/>
      <c r="I339" s="97"/>
      <c r="J339" s="97"/>
      <c r="K339" s="97"/>
      <c r="L339" s="85" t="str">
        <f t="shared" si="5"/>
        <v>TARAMA YAPILMADI</v>
      </c>
    </row>
    <row r="340" spans="1:12" ht="13.5" customHeight="1">
      <c r="A340" s="96">
        <v>336</v>
      </c>
      <c r="B340" s="97" t="s">
        <v>40</v>
      </c>
      <c r="C340" s="98"/>
      <c r="D340" s="99"/>
      <c r="E340" s="99"/>
      <c r="F340" s="99"/>
      <c r="G340" s="100"/>
      <c r="H340" s="97"/>
      <c r="I340" s="97"/>
      <c r="J340" s="97"/>
      <c r="K340" s="97"/>
      <c r="L340" s="85" t="str">
        <f t="shared" si="5"/>
        <v>TARAMA YAPILMADI</v>
      </c>
    </row>
    <row r="341" spans="1:12" ht="13.5" customHeight="1">
      <c r="A341" s="96">
        <v>337</v>
      </c>
      <c r="B341" s="97" t="s">
        <v>40</v>
      </c>
      <c r="C341" s="98"/>
      <c r="D341" s="99"/>
      <c r="E341" s="99"/>
      <c r="F341" s="99"/>
      <c r="G341" s="100"/>
      <c r="H341" s="97"/>
      <c r="I341" s="97"/>
      <c r="J341" s="97"/>
      <c r="K341" s="97"/>
      <c r="L341" s="85" t="str">
        <f t="shared" si="5"/>
        <v>TARAMA YAPILMADI</v>
      </c>
    </row>
    <row r="342" spans="1:12" ht="13.5" customHeight="1">
      <c r="A342" s="96">
        <v>338</v>
      </c>
      <c r="B342" s="97" t="s">
        <v>40</v>
      </c>
      <c r="C342" s="98"/>
      <c r="D342" s="99"/>
      <c r="E342" s="99"/>
      <c r="F342" s="99"/>
      <c r="G342" s="100"/>
      <c r="H342" s="97"/>
      <c r="I342" s="97"/>
      <c r="J342" s="97"/>
      <c r="K342" s="97"/>
      <c r="L342" s="85" t="str">
        <f t="shared" si="5"/>
        <v>TARAMA YAPILMADI</v>
      </c>
    </row>
    <row r="343" spans="1:12" ht="13.5" customHeight="1">
      <c r="A343" s="96">
        <v>339</v>
      </c>
      <c r="B343" s="97" t="s">
        <v>40</v>
      </c>
      <c r="C343" s="98"/>
      <c r="D343" s="99"/>
      <c r="E343" s="99"/>
      <c r="F343" s="99"/>
      <c r="G343" s="100"/>
      <c r="H343" s="97"/>
      <c r="I343" s="97"/>
      <c r="J343" s="97"/>
      <c r="K343" s="97"/>
      <c r="L343" s="85" t="str">
        <f t="shared" si="5"/>
        <v>TARAMA YAPILMADI</v>
      </c>
    </row>
    <row r="344" spans="1:12" ht="13.5" customHeight="1">
      <c r="A344" s="96">
        <v>340</v>
      </c>
      <c r="B344" s="97" t="s">
        <v>40</v>
      </c>
      <c r="C344" s="98"/>
      <c r="D344" s="99"/>
      <c r="E344" s="99"/>
      <c r="F344" s="99"/>
      <c r="G344" s="100"/>
      <c r="H344" s="97"/>
      <c r="I344" s="97"/>
      <c r="J344" s="97"/>
      <c r="K344" s="97"/>
      <c r="L344" s="85" t="str">
        <f t="shared" si="5"/>
        <v>TARAMA YAPILMADI</v>
      </c>
    </row>
    <row r="345" spans="1:12" ht="13.5" customHeight="1">
      <c r="A345" s="96">
        <v>341</v>
      </c>
      <c r="B345" s="97" t="s">
        <v>40</v>
      </c>
      <c r="C345" s="98"/>
      <c r="D345" s="99"/>
      <c r="E345" s="99"/>
      <c r="F345" s="99"/>
      <c r="G345" s="100"/>
      <c r="H345" s="97"/>
      <c r="I345" s="97"/>
      <c r="J345" s="97"/>
      <c r="K345" s="97"/>
      <c r="L345" s="85" t="str">
        <f t="shared" si="5"/>
        <v>TARAMA YAPILMADI</v>
      </c>
    </row>
    <row r="346" spans="1:12" ht="13.5" customHeight="1">
      <c r="A346" s="96">
        <v>342</v>
      </c>
      <c r="B346" s="97" t="s">
        <v>40</v>
      </c>
      <c r="C346" s="98"/>
      <c r="D346" s="99"/>
      <c r="E346" s="99"/>
      <c r="F346" s="99"/>
      <c r="G346" s="100"/>
      <c r="H346" s="97"/>
      <c r="I346" s="97"/>
      <c r="J346" s="97"/>
      <c r="K346" s="97"/>
      <c r="L346" s="85" t="str">
        <f t="shared" si="5"/>
        <v>TARAMA YAPILMADI</v>
      </c>
    </row>
    <row r="347" spans="1:12" ht="13.5" customHeight="1">
      <c r="A347" s="96">
        <v>343</v>
      </c>
      <c r="B347" s="97" t="s">
        <v>40</v>
      </c>
      <c r="C347" s="98"/>
      <c r="D347" s="99"/>
      <c r="E347" s="99"/>
      <c r="F347" s="99"/>
      <c r="G347" s="100"/>
      <c r="H347" s="97"/>
      <c r="I347" s="97"/>
      <c r="J347" s="97"/>
      <c r="K347" s="97"/>
      <c r="L347" s="85" t="str">
        <f t="shared" si="5"/>
        <v>TARAMA YAPILMADI</v>
      </c>
    </row>
    <row r="348" spans="1:12" ht="13.5" customHeight="1">
      <c r="A348" s="96">
        <v>344</v>
      </c>
      <c r="B348" s="97" t="s">
        <v>40</v>
      </c>
      <c r="C348" s="98"/>
      <c r="D348" s="99"/>
      <c r="E348" s="99"/>
      <c r="F348" s="99"/>
      <c r="G348" s="100"/>
      <c r="H348" s="97"/>
      <c r="I348" s="97"/>
      <c r="J348" s="97"/>
      <c r="K348" s="97"/>
      <c r="L348" s="85" t="str">
        <f t="shared" si="5"/>
        <v>TARAMA YAPILMADI</v>
      </c>
    </row>
    <row r="349" spans="1:12" ht="13.5" customHeight="1">
      <c r="A349" s="96">
        <v>345</v>
      </c>
      <c r="B349" s="97" t="s">
        <v>40</v>
      </c>
      <c r="C349" s="98"/>
      <c r="D349" s="99"/>
      <c r="E349" s="99"/>
      <c r="F349" s="99"/>
      <c r="G349" s="100"/>
      <c r="H349" s="97"/>
      <c r="I349" s="97"/>
      <c r="J349" s="97"/>
      <c r="K349" s="97"/>
      <c r="L349" s="85" t="str">
        <f t="shared" si="5"/>
        <v>TARAMA YAPILMADI</v>
      </c>
    </row>
    <row r="350" spans="1:12" ht="13.5" customHeight="1">
      <c r="A350" s="96">
        <v>346</v>
      </c>
      <c r="B350" s="97" t="s">
        <v>40</v>
      </c>
      <c r="C350" s="98"/>
      <c r="D350" s="99"/>
      <c r="E350" s="99"/>
      <c r="F350" s="99"/>
      <c r="G350" s="100"/>
      <c r="H350" s="97"/>
      <c r="I350" s="97"/>
      <c r="J350" s="97"/>
      <c r="K350" s="97"/>
      <c r="L350" s="85" t="str">
        <f t="shared" si="5"/>
        <v>TARAMA YAPILMADI</v>
      </c>
    </row>
    <row r="351" spans="1:12" ht="13.5" customHeight="1">
      <c r="A351" s="96">
        <v>347</v>
      </c>
      <c r="B351" s="97" t="s">
        <v>40</v>
      </c>
      <c r="C351" s="98"/>
      <c r="D351" s="99"/>
      <c r="E351" s="99"/>
      <c r="F351" s="99"/>
      <c r="G351" s="100"/>
      <c r="H351" s="97"/>
      <c r="I351" s="97"/>
      <c r="J351" s="97"/>
      <c r="K351" s="97"/>
      <c r="L351" s="85" t="str">
        <f t="shared" si="5"/>
        <v>TARAMA YAPILMADI</v>
      </c>
    </row>
    <row r="352" spans="1:12" ht="13.5" customHeight="1">
      <c r="A352" s="96">
        <v>348</v>
      </c>
      <c r="B352" s="97" t="s">
        <v>40</v>
      </c>
      <c r="C352" s="98"/>
      <c r="D352" s="99"/>
      <c r="E352" s="99"/>
      <c r="F352" s="99"/>
      <c r="G352" s="100"/>
      <c r="H352" s="97"/>
      <c r="I352" s="97"/>
      <c r="J352" s="97"/>
      <c r="K352" s="97"/>
      <c r="L352" s="85" t="str">
        <f t="shared" si="5"/>
        <v>TARAMA YAPILMADI</v>
      </c>
    </row>
    <row r="353" spans="1:12" ht="13.5" customHeight="1">
      <c r="A353" s="96">
        <v>349</v>
      </c>
      <c r="B353" s="97" t="s">
        <v>40</v>
      </c>
      <c r="C353" s="98"/>
      <c r="D353" s="99"/>
      <c r="E353" s="99"/>
      <c r="F353" s="99"/>
      <c r="G353" s="100"/>
      <c r="H353" s="97"/>
      <c r="I353" s="97"/>
      <c r="J353" s="97"/>
      <c r="K353" s="97"/>
      <c r="L353" s="85" t="str">
        <f t="shared" si="5"/>
        <v>TARAMA YAPILMADI</v>
      </c>
    </row>
    <row r="354" spans="1:12" ht="13.5" customHeight="1">
      <c r="A354" s="96">
        <v>350</v>
      </c>
      <c r="B354" s="97" t="s">
        <v>40</v>
      </c>
      <c r="C354" s="98"/>
      <c r="D354" s="99"/>
      <c r="E354" s="99"/>
      <c r="F354" s="99"/>
      <c r="G354" s="100"/>
      <c r="H354" s="97"/>
      <c r="I354" s="97"/>
      <c r="J354" s="97"/>
      <c r="K354" s="97"/>
      <c r="L354" s="85" t="str">
        <f t="shared" si="5"/>
        <v>TARAMA YAPILMADI</v>
      </c>
    </row>
    <row r="355" spans="1:12" ht="12.75" customHeight="1">
      <c r="A355" s="96">
        <v>351</v>
      </c>
      <c r="B355" s="97" t="s">
        <v>40</v>
      </c>
      <c r="C355" s="98"/>
      <c r="D355" s="99"/>
      <c r="E355" s="99"/>
      <c r="F355" s="99"/>
      <c r="G355" s="100"/>
      <c r="H355" s="97"/>
      <c r="I355" s="97"/>
      <c r="J355" s="97"/>
      <c r="K355" s="97"/>
      <c r="L355" s="85" t="str">
        <f t="shared" si="5"/>
        <v>TARAMA YAPILMADI</v>
      </c>
    </row>
    <row r="356" spans="1:12" ht="12.75" customHeight="1">
      <c r="A356" s="96">
        <v>352</v>
      </c>
      <c r="B356" s="97" t="s">
        <v>40</v>
      </c>
      <c r="C356" s="98"/>
      <c r="D356" s="99"/>
      <c r="E356" s="99"/>
      <c r="F356" s="99"/>
      <c r="G356" s="100"/>
      <c r="H356" s="97"/>
      <c r="I356" s="97"/>
      <c r="J356" s="97"/>
      <c r="K356" s="97"/>
      <c r="L356" s="85" t="str">
        <f t="shared" si="5"/>
        <v>TARAMA YAPILMADI</v>
      </c>
    </row>
    <row r="357" spans="1:12" ht="12.75" customHeight="1">
      <c r="A357" s="96">
        <v>353</v>
      </c>
      <c r="B357" s="97" t="s">
        <v>40</v>
      </c>
      <c r="C357" s="98"/>
      <c r="D357" s="99"/>
      <c r="E357" s="99"/>
      <c r="F357" s="99"/>
      <c r="G357" s="100"/>
      <c r="H357" s="97"/>
      <c r="I357" s="97"/>
      <c r="J357" s="97"/>
      <c r="K357" s="97"/>
      <c r="L357" s="85" t="str">
        <f t="shared" si="5"/>
        <v>TARAMA YAPILMADI</v>
      </c>
    </row>
    <row r="358" spans="1:12" ht="12.75" customHeight="1">
      <c r="A358" s="96">
        <v>354</v>
      </c>
      <c r="B358" s="97" t="s">
        <v>40</v>
      </c>
      <c r="C358" s="98"/>
      <c r="D358" s="99"/>
      <c r="E358" s="99"/>
      <c r="F358" s="99"/>
      <c r="G358" s="100"/>
      <c r="H358" s="97"/>
      <c r="I358" s="97"/>
      <c r="J358" s="97"/>
      <c r="K358" s="97"/>
      <c r="L358" s="85" t="str">
        <f t="shared" si="5"/>
        <v>TARAMA YAPILMADI</v>
      </c>
    </row>
    <row r="359" spans="1:12" ht="12.75" customHeight="1">
      <c r="A359" s="96">
        <v>355</v>
      </c>
      <c r="B359" s="97" t="s">
        <v>40</v>
      </c>
      <c r="C359" s="98"/>
      <c r="D359" s="99"/>
      <c r="E359" s="99"/>
      <c r="F359" s="99"/>
      <c r="G359" s="100"/>
      <c r="H359" s="97"/>
      <c r="I359" s="97"/>
      <c r="J359" s="97"/>
      <c r="K359" s="97"/>
      <c r="L359" s="85" t="str">
        <f t="shared" si="5"/>
        <v>TARAMA YAPILMADI</v>
      </c>
    </row>
    <row r="360" spans="1:12" ht="12.75" customHeight="1">
      <c r="A360" s="96">
        <v>356</v>
      </c>
      <c r="B360" s="97" t="s">
        <v>40</v>
      </c>
      <c r="C360" s="98"/>
      <c r="D360" s="99"/>
      <c r="E360" s="99"/>
      <c r="F360" s="99"/>
      <c r="G360" s="100"/>
      <c r="H360" s="97"/>
      <c r="I360" s="97"/>
      <c r="J360" s="97"/>
      <c r="K360" s="97"/>
      <c r="L360" s="85" t="str">
        <f t="shared" si="5"/>
        <v>TARAMA YAPILMADI</v>
      </c>
    </row>
    <row r="361" spans="1:12" ht="12.75" customHeight="1">
      <c r="A361" s="96">
        <v>357</v>
      </c>
      <c r="B361" s="97" t="s">
        <v>40</v>
      </c>
      <c r="C361" s="98"/>
      <c r="D361" s="99"/>
      <c r="E361" s="99"/>
      <c r="F361" s="99"/>
      <c r="G361" s="100"/>
      <c r="H361" s="97"/>
      <c r="I361" s="97"/>
      <c r="J361" s="97"/>
      <c r="K361" s="97"/>
      <c r="L361" s="85" t="str">
        <f t="shared" si="5"/>
        <v>TARAMA YAPILMADI</v>
      </c>
    </row>
    <row r="362" spans="1:12" ht="12.75" customHeight="1">
      <c r="A362" s="96">
        <v>358</v>
      </c>
      <c r="B362" s="97" t="s">
        <v>40</v>
      </c>
      <c r="C362" s="98"/>
      <c r="D362" s="99"/>
      <c r="E362" s="99"/>
      <c r="F362" s="99"/>
      <c r="G362" s="100"/>
      <c r="H362" s="97"/>
      <c r="I362" s="97"/>
      <c r="J362" s="97"/>
      <c r="K362" s="97"/>
      <c r="L362" s="85" t="str">
        <f t="shared" si="5"/>
        <v>TARAMA YAPILMADI</v>
      </c>
    </row>
    <row r="363" spans="1:12" ht="12.75" customHeight="1">
      <c r="A363" s="96">
        <v>359</v>
      </c>
      <c r="B363" s="97" t="s">
        <v>40</v>
      </c>
      <c r="C363" s="98"/>
      <c r="D363" s="99"/>
      <c r="E363" s="99"/>
      <c r="F363" s="99"/>
      <c r="G363" s="100"/>
      <c r="H363" s="97"/>
      <c r="I363" s="97"/>
      <c r="J363" s="97"/>
      <c r="K363" s="97"/>
      <c r="L363" s="85" t="str">
        <f t="shared" si="5"/>
        <v>TARAMA YAPILMADI</v>
      </c>
    </row>
    <row r="364" spans="1:12" ht="12.75" customHeight="1">
      <c r="A364" s="96">
        <v>360</v>
      </c>
      <c r="B364" s="97" t="s">
        <v>40</v>
      </c>
      <c r="C364" s="98"/>
      <c r="D364" s="99"/>
      <c r="E364" s="99"/>
      <c r="F364" s="99"/>
      <c r="G364" s="100"/>
      <c r="H364" s="97"/>
      <c r="I364" s="97"/>
      <c r="J364" s="97"/>
      <c r="K364" s="97"/>
      <c r="L364" s="85" t="str">
        <f t="shared" si="5"/>
        <v>TARAMA YAPILMADI</v>
      </c>
    </row>
    <row r="365" spans="1:12" ht="12.75" customHeight="1">
      <c r="A365" s="96">
        <v>361</v>
      </c>
      <c r="B365" s="97" t="s">
        <v>40</v>
      </c>
      <c r="C365" s="98"/>
      <c r="D365" s="99"/>
      <c r="E365" s="99"/>
      <c r="F365" s="99"/>
      <c r="G365" s="100"/>
      <c r="H365" s="97"/>
      <c r="I365" s="97"/>
      <c r="J365" s="97"/>
      <c r="K365" s="97"/>
      <c r="L365" s="85" t="str">
        <f t="shared" si="5"/>
        <v>TARAMA YAPILMADI</v>
      </c>
    </row>
    <row r="366" spans="1:12" ht="12.75" customHeight="1">
      <c r="A366" s="96">
        <v>362</v>
      </c>
      <c r="B366" s="97" t="s">
        <v>40</v>
      </c>
      <c r="C366" s="98"/>
      <c r="D366" s="99"/>
      <c r="E366" s="99"/>
      <c r="F366" s="99"/>
      <c r="G366" s="100"/>
      <c r="H366" s="97"/>
      <c r="I366" s="97"/>
      <c r="J366" s="97"/>
      <c r="K366" s="97"/>
      <c r="L366" s="85" t="str">
        <f t="shared" si="5"/>
        <v>TARAMA YAPILMADI</v>
      </c>
    </row>
    <row r="367" spans="1:12" ht="12.75" customHeight="1">
      <c r="A367" s="96">
        <v>363</v>
      </c>
      <c r="B367" s="97" t="s">
        <v>40</v>
      </c>
      <c r="C367" s="98"/>
      <c r="D367" s="99"/>
      <c r="E367" s="99"/>
      <c r="F367" s="99"/>
      <c r="G367" s="100"/>
      <c r="H367" s="97"/>
      <c r="I367" s="97"/>
      <c r="J367" s="97"/>
      <c r="K367" s="97"/>
      <c r="L367" s="85" t="str">
        <f t="shared" si="5"/>
        <v>TARAMA YAPILMADI</v>
      </c>
    </row>
    <row r="368" spans="1:12" ht="12.75" customHeight="1">
      <c r="A368" s="96">
        <v>364</v>
      </c>
      <c r="B368" s="97" t="s">
        <v>40</v>
      </c>
      <c r="C368" s="98"/>
      <c r="D368" s="99"/>
      <c r="E368" s="99"/>
      <c r="F368" s="99"/>
      <c r="G368" s="100"/>
      <c r="H368" s="97"/>
      <c r="I368" s="97"/>
      <c r="J368" s="97"/>
      <c r="K368" s="97"/>
      <c r="L368" s="85" t="str">
        <f t="shared" si="5"/>
        <v>TARAMA YAPILMADI</v>
      </c>
    </row>
    <row r="369" spans="1:12" ht="12.75" customHeight="1">
      <c r="A369" s="96">
        <v>365</v>
      </c>
      <c r="B369" s="97" t="s">
        <v>40</v>
      </c>
      <c r="C369" s="98"/>
      <c r="D369" s="99"/>
      <c r="E369" s="99"/>
      <c r="F369" s="99"/>
      <c r="G369" s="100"/>
      <c r="H369" s="97"/>
      <c r="I369" s="97"/>
      <c r="J369" s="97"/>
      <c r="K369" s="97"/>
      <c r="L369" s="85" t="str">
        <f t="shared" si="5"/>
        <v>TARAMA YAPILMADI</v>
      </c>
    </row>
    <row r="370" spans="1:12" ht="12.75" customHeight="1">
      <c r="A370" s="96">
        <v>366</v>
      </c>
      <c r="B370" s="97" t="s">
        <v>40</v>
      </c>
      <c r="C370" s="98"/>
      <c r="D370" s="99"/>
      <c r="E370" s="99"/>
      <c r="F370" s="99"/>
      <c r="G370" s="100"/>
      <c r="H370" s="97"/>
      <c r="I370" s="97"/>
      <c r="J370" s="97"/>
      <c r="K370" s="97"/>
      <c r="L370" s="85" t="str">
        <f t="shared" si="5"/>
        <v>TARAMA YAPILMADI</v>
      </c>
    </row>
    <row r="371" spans="1:12" ht="12.75" customHeight="1">
      <c r="A371" s="96">
        <v>367</v>
      </c>
      <c r="B371" s="97" t="s">
        <v>40</v>
      </c>
      <c r="C371" s="98"/>
      <c r="D371" s="99"/>
      <c r="E371" s="99"/>
      <c r="F371" s="99"/>
      <c r="G371" s="100"/>
      <c r="H371" s="97"/>
      <c r="I371" s="97"/>
      <c r="J371" s="97"/>
      <c r="K371" s="97"/>
      <c r="L371" s="85" t="str">
        <f t="shared" si="5"/>
        <v>TARAMA YAPILMADI</v>
      </c>
    </row>
    <row r="372" spans="1:12" ht="12.75" customHeight="1">
      <c r="A372" s="96">
        <v>368</v>
      </c>
      <c r="B372" s="97" t="s">
        <v>40</v>
      </c>
      <c r="C372" s="98"/>
      <c r="D372" s="99"/>
      <c r="E372" s="99"/>
      <c r="F372" s="99"/>
      <c r="G372" s="100"/>
      <c r="H372" s="97"/>
      <c r="I372" s="97"/>
      <c r="J372" s="97"/>
      <c r="K372" s="97"/>
      <c r="L372" s="85" t="str">
        <f t="shared" si="5"/>
        <v>TARAMA YAPILMADI</v>
      </c>
    </row>
    <row r="373" spans="1:12" ht="12.75" customHeight="1">
      <c r="A373" s="96">
        <v>369</v>
      </c>
      <c r="B373" s="97" t="s">
        <v>40</v>
      </c>
      <c r="C373" s="98"/>
      <c r="D373" s="99"/>
      <c r="E373" s="99"/>
      <c r="F373" s="99"/>
      <c r="G373" s="100"/>
      <c r="H373" s="97"/>
      <c r="I373" s="97"/>
      <c r="J373" s="97"/>
      <c r="K373" s="97"/>
      <c r="L373" s="85" t="str">
        <f t="shared" si="5"/>
        <v>TARAMA YAPILMADI</v>
      </c>
    </row>
    <row r="374" spans="1:12" ht="12.75" customHeight="1">
      <c r="A374" s="96">
        <v>370</v>
      </c>
      <c r="B374" s="97" t="s">
        <v>40</v>
      </c>
      <c r="C374" s="98"/>
      <c r="D374" s="99"/>
      <c r="E374" s="99"/>
      <c r="F374" s="99"/>
      <c r="G374" s="100"/>
      <c r="H374" s="97"/>
      <c r="I374" s="97"/>
      <c r="J374" s="97"/>
      <c r="K374" s="97"/>
      <c r="L374" s="85" t="str">
        <f t="shared" si="5"/>
        <v>TARAMA YAPILMADI</v>
      </c>
    </row>
    <row r="375" spans="1:12" ht="12.75" customHeight="1">
      <c r="A375" s="96">
        <v>371</v>
      </c>
      <c r="B375" s="97" t="s">
        <v>40</v>
      </c>
      <c r="C375" s="98"/>
      <c r="D375" s="99"/>
      <c r="E375" s="99"/>
      <c r="F375" s="99"/>
      <c r="G375" s="100"/>
      <c r="H375" s="97"/>
      <c r="I375" s="97"/>
      <c r="J375" s="97"/>
      <c r="K375" s="97"/>
      <c r="L375" s="85" t="str">
        <f t="shared" si="5"/>
        <v>TARAMA YAPILMADI</v>
      </c>
    </row>
    <row r="376" spans="1:12" ht="12.75" customHeight="1">
      <c r="A376" s="96">
        <v>372</v>
      </c>
      <c r="B376" s="97" t="s">
        <v>40</v>
      </c>
      <c r="C376" s="98"/>
      <c r="D376" s="99"/>
      <c r="E376" s="99"/>
      <c r="F376" s="99"/>
      <c r="G376" s="100"/>
      <c r="H376" s="97"/>
      <c r="I376" s="97"/>
      <c r="J376" s="97"/>
      <c r="K376" s="97"/>
      <c r="L376" s="85" t="str">
        <f t="shared" si="5"/>
        <v>TARAMA YAPILMADI</v>
      </c>
    </row>
    <row r="377" spans="1:12" ht="12.75" customHeight="1">
      <c r="A377" s="96">
        <v>373</v>
      </c>
      <c r="B377" s="97" t="s">
        <v>41</v>
      </c>
      <c r="C377" s="98"/>
      <c r="D377" s="99"/>
      <c r="E377" s="99"/>
      <c r="F377" s="99"/>
      <c r="G377" s="100"/>
      <c r="H377" s="97"/>
      <c r="I377" s="97"/>
      <c r="J377" s="97"/>
      <c r="K377" s="97"/>
      <c r="L377" s="85" t="str">
        <f t="shared" si="5"/>
        <v>TARAMA YAPILMADI</v>
      </c>
    </row>
    <row r="378" spans="1:12" ht="12.75" customHeight="1">
      <c r="A378" s="96">
        <v>374</v>
      </c>
      <c r="B378" s="97" t="s">
        <v>41</v>
      </c>
      <c r="C378" s="98"/>
      <c r="D378" s="99"/>
      <c r="E378" s="99"/>
      <c r="F378" s="99"/>
      <c r="G378" s="100"/>
      <c r="H378" s="97"/>
      <c r="I378" s="97"/>
      <c r="J378" s="97"/>
      <c r="K378" s="97"/>
      <c r="L378" s="85" t="str">
        <f t="shared" si="5"/>
        <v>TARAMA YAPILMADI</v>
      </c>
    </row>
    <row r="379" spans="1:12" ht="12.75" customHeight="1">
      <c r="A379" s="96">
        <v>375</v>
      </c>
      <c r="B379" s="97" t="s">
        <v>41</v>
      </c>
      <c r="C379" s="98"/>
      <c r="D379" s="99"/>
      <c r="E379" s="99"/>
      <c r="F379" s="99"/>
      <c r="G379" s="100"/>
      <c r="H379" s="97"/>
      <c r="I379" s="97"/>
      <c r="J379" s="97"/>
      <c r="K379" s="97"/>
      <c r="L379" s="85" t="str">
        <f t="shared" si="5"/>
        <v>TARAMA YAPILMADI</v>
      </c>
    </row>
    <row r="380" spans="1:12" ht="12.75" customHeight="1">
      <c r="A380" s="96">
        <v>376</v>
      </c>
      <c r="B380" s="97" t="s">
        <v>41</v>
      </c>
      <c r="C380" s="98"/>
      <c r="D380" s="99"/>
      <c r="E380" s="99"/>
      <c r="F380" s="99"/>
      <c r="G380" s="100"/>
      <c r="H380" s="97"/>
      <c r="I380" s="97"/>
      <c r="J380" s="97"/>
      <c r="K380" s="97"/>
      <c r="L380" s="85" t="str">
        <f t="shared" si="5"/>
        <v>TARAMA YAPILMADI</v>
      </c>
    </row>
    <row r="381" spans="1:12" ht="12.75" customHeight="1">
      <c r="A381" s="96">
        <v>377</v>
      </c>
      <c r="B381" s="97" t="s">
        <v>41</v>
      </c>
      <c r="C381" s="98"/>
      <c r="D381" s="99"/>
      <c r="E381" s="99"/>
      <c r="F381" s="99"/>
      <c r="G381" s="100"/>
      <c r="H381" s="97"/>
      <c r="I381" s="97"/>
      <c r="J381" s="97"/>
      <c r="K381" s="97"/>
      <c r="L381" s="85" t="str">
        <f t="shared" si="5"/>
        <v>TARAMA YAPILMADI</v>
      </c>
    </row>
    <row r="382" spans="1:12" ht="12.75" customHeight="1">
      <c r="A382" s="96">
        <v>378</v>
      </c>
      <c r="B382" s="97" t="s">
        <v>41</v>
      </c>
      <c r="C382" s="98"/>
      <c r="D382" s="99"/>
      <c r="E382" s="99"/>
      <c r="F382" s="99"/>
      <c r="G382" s="100"/>
      <c r="H382" s="97"/>
      <c r="I382" s="97"/>
      <c r="J382" s="97"/>
      <c r="K382" s="97"/>
      <c r="L382" s="85" t="str">
        <f t="shared" si="5"/>
        <v>TARAMA YAPILMADI</v>
      </c>
    </row>
    <row r="383" spans="1:12" ht="12.75" customHeight="1">
      <c r="A383" s="96">
        <v>379</v>
      </c>
      <c r="B383" s="97" t="s">
        <v>41</v>
      </c>
      <c r="C383" s="98"/>
      <c r="D383" s="99"/>
      <c r="E383" s="99"/>
      <c r="F383" s="99"/>
      <c r="G383" s="100"/>
      <c r="H383" s="97"/>
      <c r="I383" s="97"/>
      <c r="J383" s="97"/>
      <c r="K383" s="97"/>
      <c r="L383" s="85" t="str">
        <f t="shared" si="5"/>
        <v>TARAMA YAPILMADI</v>
      </c>
    </row>
    <row r="384" spans="1:12" ht="12.75" customHeight="1">
      <c r="A384" s="96">
        <v>380</v>
      </c>
      <c r="B384" s="97" t="s">
        <v>41</v>
      </c>
      <c r="C384" s="98"/>
      <c r="D384" s="99"/>
      <c r="E384" s="99"/>
      <c r="F384" s="99"/>
      <c r="G384" s="100"/>
      <c r="H384" s="97"/>
      <c r="I384" s="97"/>
      <c r="J384" s="97"/>
      <c r="K384" s="97"/>
      <c r="L384" s="85" t="str">
        <f t="shared" si="5"/>
        <v>TARAMA YAPILMADI</v>
      </c>
    </row>
    <row r="385" spans="1:12" ht="12.75" customHeight="1">
      <c r="A385" s="96">
        <v>381</v>
      </c>
      <c r="B385" s="97" t="s">
        <v>41</v>
      </c>
      <c r="C385" s="98"/>
      <c r="D385" s="99"/>
      <c r="E385" s="99"/>
      <c r="F385" s="99"/>
      <c r="G385" s="100"/>
      <c r="H385" s="97"/>
      <c r="I385" s="97"/>
      <c r="J385" s="97"/>
      <c r="K385" s="97"/>
      <c r="L385" s="85" t="str">
        <f t="shared" si="5"/>
        <v>TARAMA YAPILMADI</v>
      </c>
    </row>
    <row r="386" spans="1:12" ht="12.75" customHeight="1">
      <c r="A386" s="96">
        <v>382</v>
      </c>
      <c r="B386" s="97" t="s">
        <v>41</v>
      </c>
      <c r="C386" s="98"/>
      <c r="D386" s="99"/>
      <c r="E386" s="99"/>
      <c r="F386" s="99"/>
      <c r="G386" s="100"/>
      <c r="H386" s="97"/>
      <c r="I386" s="97"/>
      <c r="J386" s="97"/>
      <c r="K386" s="97"/>
      <c r="L386" s="85" t="str">
        <f t="shared" si="5"/>
        <v>TARAMA YAPILMADI</v>
      </c>
    </row>
    <row r="387" spans="1:12" ht="12.75" customHeight="1">
      <c r="A387" s="96">
        <v>383</v>
      </c>
      <c r="B387" s="97" t="s">
        <v>41</v>
      </c>
      <c r="C387" s="98"/>
      <c r="D387" s="99"/>
      <c r="E387" s="99"/>
      <c r="F387" s="99"/>
      <c r="G387" s="100"/>
      <c r="H387" s="97"/>
      <c r="I387" s="97"/>
      <c r="J387" s="97"/>
      <c r="K387" s="97"/>
      <c r="L387" s="85" t="str">
        <f t="shared" si="5"/>
        <v>TARAMA YAPILMADI</v>
      </c>
    </row>
    <row r="388" spans="1:12" ht="12.75" customHeight="1">
      <c r="A388" s="96">
        <v>384</v>
      </c>
      <c r="B388" s="97" t="s">
        <v>41</v>
      </c>
      <c r="C388" s="98"/>
      <c r="D388" s="99"/>
      <c r="E388" s="99"/>
      <c r="F388" s="99"/>
      <c r="G388" s="100"/>
      <c r="H388" s="97"/>
      <c r="I388" s="97"/>
      <c r="J388" s="97"/>
      <c r="K388" s="97"/>
      <c r="L388" s="85" t="str">
        <f t="shared" si="5"/>
        <v>TARAMA YAPILMADI</v>
      </c>
    </row>
    <row r="389" spans="1:12" ht="12.75" customHeight="1">
      <c r="A389" s="96">
        <v>385</v>
      </c>
      <c r="B389" s="97" t="s">
        <v>41</v>
      </c>
      <c r="C389" s="98"/>
      <c r="D389" s="99"/>
      <c r="E389" s="99"/>
      <c r="F389" s="99"/>
      <c r="G389" s="100"/>
      <c r="H389" s="97"/>
      <c r="I389" s="97"/>
      <c r="J389" s="97"/>
      <c r="K389" s="97"/>
      <c r="L389" s="85" t="str">
        <f t="shared" ref="L389:L452" si="6">IF(G389=$K$1,$G$3,(IF(H389=$K$1,$H$4,(IF(I389=$K$1,$I$4,(IF(J389=$K$1,$J$4,(IF(K389=$K$1,$K$4,$J$1)))))))))</f>
        <v>TARAMA YAPILMADI</v>
      </c>
    </row>
    <row r="390" spans="1:12" ht="12.75" customHeight="1">
      <c r="A390" s="96">
        <v>386</v>
      </c>
      <c r="B390" s="97" t="s">
        <v>41</v>
      </c>
      <c r="C390" s="98"/>
      <c r="D390" s="99"/>
      <c r="E390" s="99"/>
      <c r="F390" s="99"/>
      <c r="G390" s="100"/>
      <c r="H390" s="97"/>
      <c r="I390" s="97"/>
      <c r="J390" s="97"/>
      <c r="K390" s="97"/>
      <c r="L390" s="85" t="str">
        <f t="shared" si="6"/>
        <v>TARAMA YAPILMADI</v>
      </c>
    </row>
    <row r="391" spans="1:12" ht="12.75" customHeight="1">
      <c r="A391" s="96">
        <v>387</v>
      </c>
      <c r="B391" s="97" t="s">
        <v>41</v>
      </c>
      <c r="C391" s="98"/>
      <c r="D391" s="99"/>
      <c r="E391" s="99"/>
      <c r="F391" s="99"/>
      <c r="G391" s="100"/>
      <c r="H391" s="97"/>
      <c r="I391" s="97"/>
      <c r="J391" s="97"/>
      <c r="K391" s="97"/>
      <c r="L391" s="85" t="str">
        <f t="shared" si="6"/>
        <v>TARAMA YAPILMADI</v>
      </c>
    </row>
    <row r="392" spans="1:12" ht="12.75" customHeight="1">
      <c r="A392" s="96">
        <v>388</v>
      </c>
      <c r="B392" s="97" t="s">
        <v>41</v>
      </c>
      <c r="C392" s="98"/>
      <c r="D392" s="99"/>
      <c r="E392" s="99"/>
      <c r="F392" s="99"/>
      <c r="G392" s="100"/>
      <c r="H392" s="97"/>
      <c r="I392" s="97"/>
      <c r="J392" s="97"/>
      <c r="K392" s="97"/>
      <c r="L392" s="85" t="str">
        <f t="shared" si="6"/>
        <v>TARAMA YAPILMADI</v>
      </c>
    </row>
    <row r="393" spans="1:12" ht="12.75" customHeight="1">
      <c r="A393" s="96">
        <v>389</v>
      </c>
      <c r="B393" s="97" t="s">
        <v>41</v>
      </c>
      <c r="C393" s="98"/>
      <c r="D393" s="99"/>
      <c r="E393" s="99"/>
      <c r="F393" s="99"/>
      <c r="G393" s="100"/>
      <c r="H393" s="97"/>
      <c r="I393" s="97"/>
      <c r="J393" s="97"/>
      <c r="K393" s="97"/>
      <c r="L393" s="85" t="str">
        <f t="shared" si="6"/>
        <v>TARAMA YAPILMADI</v>
      </c>
    </row>
    <row r="394" spans="1:12" ht="12.75" customHeight="1">
      <c r="A394" s="96">
        <v>390</v>
      </c>
      <c r="B394" s="97" t="s">
        <v>41</v>
      </c>
      <c r="C394" s="98"/>
      <c r="D394" s="99"/>
      <c r="E394" s="99"/>
      <c r="F394" s="99"/>
      <c r="G394" s="100"/>
      <c r="H394" s="97"/>
      <c r="I394" s="97"/>
      <c r="J394" s="97"/>
      <c r="K394" s="97"/>
      <c r="L394" s="85" t="str">
        <f t="shared" si="6"/>
        <v>TARAMA YAPILMADI</v>
      </c>
    </row>
    <row r="395" spans="1:12" ht="12.75" customHeight="1">
      <c r="A395" s="96">
        <v>391</v>
      </c>
      <c r="B395" s="97" t="s">
        <v>41</v>
      </c>
      <c r="C395" s="98"/>
      <c r="D395" s="99"/>
      <c r="E395" s="99"/>
      <c r="F395" s="99"/>
      <c r="G395" s="100"/>
      <c r="H395" s="97"/>
      <c r="I395" s="97"/>
      <c r="J395" s="97"/>
      <c r="K395" s="97"/>
      <c r="L395" s="85" t="str">
        <f t="shared" si="6"/>
        <v>TARAMA YAPILMADI</v>
      </c>
    </row>
    <row r="396" spans="1:12" ht="12.75" customHeight="1">
      <c r="A396" s="96">
        <v>392</v>
      </c>
      <c r="B396" s="97" t="s">
        <v>41</v>
      </c>
      <c r="C396" s="98"/>
      <c r="D396" s="99"/>
      <c r="E396" s="99"/>
      <c r="F396" s="99"/>
      <c r="G396" s="100"/>
      <c r="H396" s="97"/>
      <c r="I396" s="97"/>
      <c r="J396" s="97"/>
      <c r="K396" s="97"/>
      <c r="L396" s="85" t="str">
        <f t="shared" si="6"/>
        <v>TARAMA YAPILMADI</v>
      </c>
    </row>
    <row r="397" spans="1:12" ht="12.75" customHeight="1">
      <c r="A397" s="96">
        <v>393</v>
      </c>
      <c r="B397" s="97" t="s">
        <v>41</v>
      </c>
      <c r="C397" s="98"/>
      <c r="D397" s="99"/>
      <c r="E397" s="99"/>
      <c r="F397" s="99"/>
      <c r="G397" s="100"/>
      <c r="H397" s="97"/>
      <c r="I397" s="97"/>
      <c r="J397" s="97"/>
      <c r="K397" s="97"/>
      <c r="L397" s="85" t="str">
        <f t="shared" si="6"/>
        <v>TARAMA YAPILMADI</v>
      </c>
    </row>
    <row r="398" spans="1:12" ht="12.75" customHeight="1">
      <c r="A398" s="96">
        <v>394</v>
      </c>
      <c r="B398" s="97" t="s">
        <v>41</v>
      </c>
      <c r="C398" s="98"/>
      <c r="D398" s="99"/>
      <c r="E398" s="99"/>
      <c r="F398" s="99"/>
      <c r="G398" s="100"/>
      <c r="H398" s="97"/>
      <c r="I398" s="97"/>
      <c r="J398" s="97"/>
      <c r="K398" s="97"/>
      <c r="L398" s="85" t="str">
        <f t="shared" si="6"/>
        <v>TARAMA YAPILMADI</v>
      </c>
    </row>
    <row r="399" spans="1:12" ht="12.75" customHeight="1">
      <c r="A399" s="96">
        <v>395</v>
      </c>
      <c r="B399" s="97" t="s">
        <v>41</v>
      </c>
      <c r="C399" s="98"/>
      <c r="D399" s="99"/>
      <c r="E399" s="99"/>
      <c r="F399" s="99"/>
      <c r="G399" s="100"/>
      <c r="H399" s="97"/>
      <c r="I399" s="97"/>
      <c r="J399" s="97"/>
      <c r="K399" s="97"/>
      <c r="L399" s="85" t="str">
        <f t="shared" si="6"/>
        <v>TARAMA YAPILMADI</v>
      </c>
    </row>
    <row r="400" spans="1:12" ht="12.75" customHeight="1">
      <c r="A400" s="96">
        <v>396</v>
      </c>
      <c r="B400" s="97" t="s">
        <v>41</v>
      </c>
      <c r="C400" s="98"/>
      <c r="D400" s="99"/>
      <c r="E400" s="99"/>
      <c r="F400" s="99"/>
      <c r="G400" s="100"/>
      <c r="H400" s="97"/>
      <c r="I400" s="97"/>
      <c r="J400" s="97"/>
      <c r="K400" s="97"/>
      <c r="L400" s="85" t="str">
        <f t="shared" si="6"/>
        <v>TARAMA YAPILMADI</v>
      </c>
    </row>
    <row r="401" spans="1:12" ht="12.75" customHeight="1">
      <c r="A401" s="96">
        <v>397</v>
      </c>
      <c r="B401" s="97" t="s">
        <v>41</v>
      </c>
      <c r="C401" s="98"/>
      <c r="D401" s="99"/>
      <c r="E401" s="99"/>
      <c r="F401" s="99"/>
      <c r="G401" s="100"/>
      <c r="H401" s="97"/>
      <c r="I401" s="97"/>
      <c r="J401" s="97"/>
      <c r="K401" s="97"/>
      <c r="L401" s="85" t="str">
        <f t="shared" si="6"/>
        <v>TARAMA YAPILMADI</v>
      </c>
    </row>
    <row r="402" spans="1:12" ht="12.75" customHeight="1">
      <c r="A402" s="96">
        <v>398</v>
      </c>
      <c r="B402" s="97" t="s">
        <v>41</v>
      </c>
      <c r="C402" s="98"/>
      <c r="D402" s="99"/>
      <c r="E402" s="99"/>
      <c r="F402" s="99"/>
      <c r="G402" s="100"/>
      <c r="H402" s="97"/>
      <c r="I402" s="97"/>
      <c r="J402" s="97"/>
      <c r="K402" s="97"/>
      <c r="L402" s="85" t="str">
        <f t="shared" si="6"/>
        <v>TARAMA YAPILMADI</v>
      </c>
    </row>
    <row r="403" spans="1:12" ht="12.75" customHeight="1">
      <c r="A403" s="96">
        <v>399</v>
      </c>
      <c r="B403" s="97" t="s">
        <v>41</v>
      </c>
      <c r="C403" s="98"/>
      <c r="D403" s="99"/>
      <c r="E403" s="99"/>
      <c r="F403" s="99"/>
      <c r="G403" s="100"/>
      <c r="H403" s="97"/>
      <c r="I403" s="97"/>
      <c r="J403" s="97"/>
      <c r="K403" s="97"/>
      <c r="L403" s="85" t="str">
        <f t="shared" si="6"/>
        <v>TARAMA YAPILMADI</v>
      </c>
    </row>
    <row r="404" spans="1:12" ht="12.75" customHeight="1">
      <c r="A404" s="96">
        <v>400</v>
      </c>
      <c r="B404" s="97" t="s">
        <v>41</v>
      </c>
      <c r="C404" s="98"/>
      <c r="D404" s="99"/>
      <c r="E404" s="99"/>
      <c r="F404" s="99"/>
      <c r="G404" s="100"/>
      <c r="H404" s="97"/>
      <c r="I404" s="97"/>
      <c r="J404" s="97"/>
      <c r="K404" s="97"/>
      <c r="L404" s="85" t="str">
        <f t="shared" si="6"/>
        <v>TARAMA YAPILMADI</v>
      </c>
    </row>
    <row r="405" spans="1:12" ht="12.75" customHeight="1">
      <c r="A405" s="96">
        <v>401</v>
      </c>
      <c r="B405" s="97" t="s">
        <v>41</v>
      </c>
      <c r="C405" s="98"/>
      <c r="D405" s="99"/>
      <c r="E405" s="99"/>
      <c r="F405" s="99"/>
      <c r="G405" s="100"/>
      <c r="H405" s="97"/>
      <c r="I405" s="97"/>
      <c r="J405" s="97"/>
      <c r="K405" s="97"/>
      <c r="L405" s="85" t="str">
        <f t="shared" si="6"/>
        <v>TARAMA YAPILMADI</v>
      </c>
    </row>
    <row r="406" spans="1:12" ht="12.75" customHeight="1">
      <c r="A406" s="96">
        <v>402</v>
      </c>
      <c r="B406" s="97" t="s">
        <v>41</v>
      </c>
      <c r="C406" s="98"/>
      <c r="D406" s="99"/>
      <c r="E406" s="99"/>
      <c r="F406" s="99"/>
      <c r="G406" s="100"/>
      <c r="H406" s="97"/>
      <c r="I406" s="97"/>
      <c r="J406" s="97"/>
      <c r="K406" s="97"/>
      <c r="L406" s="85" t="str">
        <f t="shared" si="6"/>
        <v>TARAMA YAPILMADI</v>
      </c>
    </row>
    <row r="407" spans="1:12" ht="12.75" customHeight="1">
      <c r="A407" s="96">
        <v>403</v>
      </c>
      <c r="B407" s="97" t="s">
        <v>41</v>
      </c>
      <c r="C407" s="98"/>
      <c r="D407" s="99"/>
      <c r="E407" s="99"/>
      <c r="F407" s="99"/>
      <c r="G407" s="100"/>
      <c r="H407" s="97"/>
      <c r="I407" s="97"/>
      <c r="J407" s="97"/>
      <c r="K407" s="97"/>
      <c r="L407" s="85" t="str">
        <f t="shared" si="6"/>
        <v>TARAMA YAPILMADI</v>
      </c>
    </row>
    <row r="408" spans="1:12" ht="12.75" customHeight="1">
      <c r="A408" s="96">
        <v>404</v>
      </c>
      <c r="B408" s="97" t="s">
        <v>41</v>
      </c>
      <c r="C408" s="98"/>
      <c r="D408" s="99"/>
      <c r="E408" s="99"/>
      <c r="F408" s="99"/>
      <c r="G408" s="100"/>
      <c r="H408" s="97"/>
      <c r="I408" s="97"/>
      <c r="J408" s="97"/>
      <c r="K408" s="97"/>
      <c r="L408" s="85" t="str">
        <f t="shared" si="6"/>
        <v>TARAMA YAPILMADI</v>
      </c>
    </row>
    <row r="409" spans="1:12" ht="12.75" customHeight="1">
      <c r="A409" s="96">
        <v>405</v>
      </c>
      <c r="B409" s="97" t="s">
        <v>41</v>
      </c>
      <c r="C409" s="98"/>
      <c r="D409" s="99"/>
      <c r="E409" s="99"/>
      <c r="F409" s="99"/>
      <c r="G409" s="100"/>
      <c r="H409" s="97"/>
      <c r="I409" s="97"/>
      <c r="J409" s="97"/>
      <c r="K409" s="97"/>
      <c r="L409" s="85" t="str">
        <f t="shared" si="6"/>
        <v>TARAMA YAPILMADI</v>
      </c>
    </row>
    <row r="410" spans="1:12" ht="12.75" customHeight="1">
      <c r="A410" s="96">
        <v>406</v>
      </c>
      <c r="B410" s="97" t="s">
        <v>41</v>
      </c>
      <c r="C410" s="98"/>
      <c r="D410" s="99"/>
      <c r="E410" s="99"/>
      <c r="F410" s="99"/>
      <c r="G410" s="100"/>
      <c r="H410" s="97"/>
      <c r="I410" s="97"/>
      <c r="J410" s="97"/>
      <c r="K410" s="97"/>
      <c r="L410" s="85" t="str">
        <f t="shared" si="6"/>
        <v>TARAMA YAPILMADI</v>
      </c>
    </row>
    <row r="411" spans="1:12" ht="12.75" customHeight="1">
      <c r="A411" s="96">
        <v>407</v>
      </c>
      <c r="B411" s="97" t="s">
        <v>41</v>
      </c>
      <c r="C411" s="98"/>
      <c r="D411" s="99"/>
      <c r="E411" s="99"/>
      <c r="F411" s="99"/>
      <c r="G411" s="100"/>
      <c r="H411" s="97"/>
      <c r="I411" s="97"/>
      <c r="J411" s="97"/>
      <c r="K411" s="97"/>
      <c r="L411" s="85" t="str">
        <f t="shared" si="6"/>
        <v>TARAMA YAPILMADI</v>
      </c>
    </row>
    <row r="412" spans="1:12" ht="12.75" customHeight="1">
      <c r="A412" s="96">
        <v>408</v>
      </c>
      <c r="B412" s="97" t="s">
        <v>41</v>
      </c>
      <c r="C412" s="98"/>
      <c r="D412" s="99"/>
      <c r="E412" s="99"/>
      <c r="F412" s="99"/>
      <c r="G412" s="100"/>
      <c r="H412" s="97"/>
      <c r="I412" s="97"/>
      <c r="J412" s="97"/>
      <c r="K412" s="97"/>
      <c r="L412" s="85" t="str">
        <f t="shared" si="6"/>
        <v>TARAMA YAPILMADI</v>
      </c>
    </row>
    <row r="413" spans="1:12" ht="12.75" customHeight="1">
      <c r="A413" s="96">
        <v>409</v>
      </c>
      <c r="B413" s="97" t="s">
        <v>41</v>
      </c>
      <c r="C413" s="98"/>
      <c r="D413" s="99"/>
      <c r="E413" s="99"/>
      <c r="F413" s="99"/>
      <c r="G413" s="100"/>
      <c r="H413" s="97"/>
      <c r="I413" s="97"/>
      <c r="J413" s="97"/>
      <c r="K413" s="97"/>
      <c r="L413" s="85" t="str">
        <f t="shared" si="6"/>
        <v>TARAMA YAPILMADI</v>
      </c>
    </row>
    <row r="414" spans="1:12" ht="12.75" customHeight="1">
      <c r="A414" s="96">
        <v>410</v>
      </c>
      <c r="B414" s="97" t="s">
        <v>41</v>
      </c>
      <c r="C414" s="98"/>
      <c r="D414" s="99"/>
      <c r="E414" s="99"/>
      <c r="F414" s="99"/>
      <c r="G414" s="100"/>
      <c r="H414" s="97"/>
      <c r="I414" s="97"/>
      <c r="J414" s="97"/>
      <c r="K414" s="97"/>
      <c r="L414" s="85" t="str">
        <f t="shared" si="6"/>
        <v>TARAMA YAPILMADI</v>
      </c>
    </row>
    <row r="415" spans="1:12" ht="12.75" customHeight="1">
      <c r="A415" s="96">
        <v>411</v>
      </c>
      <c r="B415" s="97" t="s">
        <v>41</v>
      </c>
      <c r="C415" s="98"/>
      <c r="D415" s="99"/>
      <c r="E415" s="99"/>
      <c r="F415" s="99"/>
      <c r="G415" s="100"/>
      <c r="H415" s="97"/>
      <c r="I415" s="97"/>
      <c r="J415" s="97"/>
      <c r="K415" s="97"/>
      <c r="L415" s="85" t="str">
        <f t="shared" si="6"/>
        <v>TARAMA YAPILMADI</v>
      </c>
    </row>
    <row r="416" spans="1:12" ht="12.75" customHeight="1">
      <c r="A416" s="96">
        <v>412</v>
      </c>
      <c r="B416" s="97" t="s">
        <v>41</v>
      </c>
      <c r="C416" s="98"/>
      <c r="D416" s="99"/>
      <c r="E416" s="99"/>
      <c r="F416" s="99"/>
      <c r="G416" s="100"/>
      <c r="H416" s="97"/>
      <c r="I416" s="97"/>
      <c r="J416" s="97"/>
      <c r="K416" s="97"/>
      <c r="L416" s="85" t="str">
        <f t="shared" si="6"/>
        <v>TARAMA YAPILMADI</v>
      </c>
    </row>
    <row r="417" spans="1:12" ht="12.75" customHeight="1">
      <c r="A417" s="96">
        <v>413</v>
      </c>
      <c r="B417" s="97" t="s">
        <v>41</v>
      </c>
      <c r="C417" s="98"/>
      <c r="D417" s="99"/>
      <c r="E417" s="99"/>
      <c r="F417" s="99"/>
      <c r="G417" s="100"/>
      <c r="H417" s="97"/>
      <c r="I417" s="97"/>
      <c r="J417" s="97"/>
      <c r="K417" s="97"/>
      <c r="L417" s="85" t="str">
        <f t="shared" si="6"/>
        <v>TARAMA YAPILMADI</v>
      </c>
    </row>
    <row r="418" spans="1:12" ht="12.75" customHeight="1">
      <c r="A418" s="96">
        <v>414</v>
      </c>
      <c r="B418" s="97" t="s">
        <v>41</v>
      </c>
      <c r="C418" s="98"/>
      <c r="D418" s="99"/>
      <c r="E418" s="99"/>
      <c r="F418" s="99"/>
      <c r="G418" s="100"/>
      <c r="H418" s="97"/>
      <c r="I418" s="97"/>
      <c r="J418" s="97"/>
      <c r="K418" s="97"/>
      <c r="L418" s="85" t="str">
        <f t="shared" si="6"/>
        <v>TARAMA YAPILMADI</v>
      </c>
    </row>
    <row r="419" spans="1:12" ht="12.75" customHeight="1">
      <c r="A419" s="96">
        <v>415</v>
      </c>
      <c r="B419" s="97" t="s">
        <v>41</v>
      </c>
      <c r="C419" s="98"/>
      <c r="D419" s="99"/>
      <c r="E419" s="99"/>
      <c r="F419" s="99"/>
      <c r="G419" s="100"/>
      <c r="H419" s="97"/>
      <c r="I419" s="97"/>
      <c r="J419" s="97"/>
      <c r="K419" s="97"/>
      <c r="L419" s="85" t="str">
        <f t="shared" si="6"/>
        <v>TARAMA YAPILMADI</v>
      </c>
    </row>
    <row r="420" spans="1:12" ht="12.75" customHeight="1">
      <c r="A420" s="96">
        <v>416</v>
      </c>
      <c r="B420" s="97" t="s">
        <v>41</v>
      </c>
      <c r="C420" s="98"/>
      <c r="D420" s="99"/>
      <c r="E420" s="99"/>
      <c r="F420" s="99"/>
      <c r="G420" s="100"/>
      <c r="H420" s="97"/>
      <c r="I420" s="97"/>
      <c r="J420" s="97"/>
      <c r="K420" s="97"/>
      <c r="L420" s="85" t="str">
        <f t="shared" si="6"/>
        <v>TARAMA YAPILMADI</v>
      </c>
    </row>
    <row r="421" spans="1:12" ht="12.75" customHeight="1">
      <c r="A421" s="96">
        <v>417</v>
      </c>
      <c r="B421" s="97" t="s">
        <v>41</v>
      </c>
      <c r="C421" s="98"/>
      <c r="D421" s="99"/>
      <c r="E421" s="99"/>
      <c r="F421" s="99"/>
      <c r="G421" s="100"/>
      <c r="H421" s="97"/>
      <c r="I421" s="97"/>
      <c r="J421" s="97"/>
      <c r="K421" s="97"/>
      <c r="L421" s="85" t="str">
        <f t="shared" si="6"/>
        <v>TARAMA YAPILMADI</v>
      </c>
    </row>
    <row r="422" spans="1:12" ht="12.75" customHeight="1">
      <c r="A422" s="96">
        <v>418</v>
      </c>
      <c r="B422" s="97" t="s">
        <v>42</v>
      </c>
      <c r="C422" s="98"/>
      <c r="D422" s="99"/>
      <c r="E422" s="99"/>
      <c r="F422" s="99"/>
      <c r="G422" s="100"/>
      <c r="H422" s="97"/>
      <c r="I422" s="97"/>
      <c r="J422" s="97"/>
      <c r="K422" s="97"/>
      <c r="L422" s="85" t="str">
        <f t="shared" si="6"/>
        <v>TARAMA YAPILMADI</v>
      </c>
    </row>
    <row r="423" spans="1:12" ht="12.75" customHeight="1">
      <c r="A423" s="96">
        <v>419</v>
      </c>
      <c r="B423" s="97" t="s">
        <v>42</v>
      </c>
      <c r="C423" s="98"/>
      <c r="D423" s="99"/>
      <c r="E423" s="99"/>
      <c r="F423" s="99"/>
      <c r="G423" s="100"/>
      <c r="H423" s="97"/>
      <c r="I423" s="97"/>
      <c r="J423" s="97"/>
      <c r="K423" s="97"/>
      <c r="L423" s="85" t="str">
        <f t="shared" si="6"/>
        <v>TARAMA YAPILMADI</v>
      </c>
    </row>
    <row r="424" spans="1:12" ht="12.75" customHeight="1">
      <c r="A424" s="96">
        <v>420</v>
      </c>
      <c r="B424" s="97" t="s">
        <v>42</v>
      </c>
      <c r="C424" s="98"/>
      <c r="D424" s="99"/>
      <c r="E424" s="99"/>
      <c r="F424" s="99"/>
      <c r="G424" s="100"/>
      <c r="H424" s="97"/>
      <c r="I424" s="97"/>
      <c r="J424" s="97"/>
      <c r="K424" s="97"/>
      <c r="L424" s="85" t="str">
        <f t="shared" si="6"/>
        <v>TARAMA YAPILMADI</v>
      </c>
    </row>
    <row r="425" spans="1:12" ht="12.75" customHeight="1">
      <c r="A425" s="96">
        <v>421</v>
      </c>
      <c r="B425" s="97" t="s">
        <v>42</v>
      </c>
      <c r="C425" s="98"/>
      <c r="D425" s="99"/>
      <c r="E425" s="99"/>
      <c r="F425" s="99"/>
      <c r="G425" s="100"/>
      <c r="H425" s="97"/>
      <c r="I425" s="97"/>
      <c r="J425" s="97"/>
      <c r="K425" s="97"/>
      <c r="L425" s="85" t="str">
        <f t="shared" si="6"/>
        <v>TARAMA YAPILMADI</v>
      </c>
    </row>
    <row r="426" spans="1:12" ht="12.75" customHeight="1">
      <c r="A426" s="96">
        <v>422</v>
      </c>
      <c r="B426" s="97" t="s">
        <v>42</v>
      </c>
      <c r="C426" s="98"/>
      <c r="D426" s="99"/>
      <c r="E426" s="99"/>
      <c r="F426" s="99"/>
      <c r="G426" s="100"/>
      <c r="H426" s="97"/>
      <c r="I426" s="97"/>
      <c r="J426" s="97"/>
      <c r="K426" s="97"/>
      <c r="L426" s="85" t="str">
        <f t="shared" si="6"/>
        <v>TARAMA YAPILMADI</v>
      </c>
    </row>
    <row r="427" spans="1:12" ht="12.75" customHeight="1">
      <c r="A427" s="96">
        <v>423</v>
      </c>
      <c r="B427" s="97" t="s">
        <v>42</v>
      </c>
      <c r="C427" s="98"/>
      <c r="D427" s="99"/>
      <c r="E427" s="99"/>
      <c r="F427" s="99"/>
      <c r="G427" s="100"/>
      <c r="H427" s="97"/>
      <c r="I427" s="97"/>
      <c r="J427" s="97"/>
      <c r="K427" s="97"/>
      <c r="L427" s="85" t="str">
        <f t="shared" si="6"/>
        <v>TARAMA YAPILMADI</v>
      </c>
    </row>
    <row r="428" spans="1:12" ht="12.75" customHeight="1">
      <c r="A428" s="96">
        <v>424</v>
      </c>
      <c r="B428" s="97" t="s">
        <v>42</v>
      </c>
      <c r="C428" s="98"/>
      <c r="D428" s="99"/>
      <c r="E428" s="99"/>
      <c r="F428" s="99"/>
      <c r="G428" s="100"/>
      <c r="H428" s="97"/>
      <c r="I428" s="97"/>
      <c r="J428" s="97"/>
      <c r="K428" s="97"/>
      <c r="L428" s="85" t="str">
        <f t="shared" si="6"/>
        <v>TARAMA YAPILMADI</v>
      </c>
    </row>
    <row r="429" spans="1:12" ht="12.75" customHeight="1">
      <c r="A429" s="96">
        <v>425</v>
      </c>
      <c r="B429" s="97" t="s">
        <v>42</v>
      </c>
      <c r="C429" s="98"/>
      <c r="D429" s="99"/>
      <c r="E429" s="99"/>
      <c r="F429" s="99"/>
      <c r="G429" s="100"/>
      <c r="H429" s="97"/>
      <c r="I429" s="97"/>
      <c r="J429" s="97"/>
      <c r="K429" s="97"/>
      <c r="L429" s="85" t="str">
        <f t="shared" si="6"/>
        <v>TARAMA YAPILMADI</v>
      </c>
    </row>
    <row r="430" spans="1:12" ht="12.75" customHeight="1">
      <c r="A430" s="96">
        <v>426</v>
      </c>
      <c r="B430" s="97" t="s">
        <v>42</v>
      </c>
      <c r="C430" s="98"/>
      <c r="D430" s="99"/>
      <c r="E430" s="99"/>
      <c r="F430" s="99"/>
      <c r="G430" s="100"/>
      <c r="H430" s="97"/>
      <c r="I430" s="97"/>
      <c r="J430" s="97"/>
      <c r="K430" s="97"/>
      <c r="L430" s="85" t="str">
        <f t="shared" si="6"/>
        <v>TARAMA YAPILMADI</v>
      </c>
    </row>
    <row r="431" spans="1:12" ht="12.75" customHeight="1">
      <c r="A431" s="96">
        <v>427</v>
      </c>
      <c r="B431" s="97" t="s">
        <v>42</v>
      </c>
      <c r="C431" s="98"/>
      <c r="D431" s="99"/>
      <c r="E431" s="99"/>
      <c r="F431" s="99"/>
      <c r="G431" s="100"/>
      <c r="H431" s="97"/>
      <c r="I431" s="97"/>
      <c r="J431" s="97"/>
      <c r="K431" s="97"/>
      <c r="L431" s="85" t="str">
        <f t="shared" si="6"/>
        <v>TARAMA YAPILMADI</v>
      </c>
    </row>
    <row r="432" spans="1:12" ht="12.75" customHeight="1">
      <c r="A432" s="96">
        <v>428</v>
      </c>
      <c r="B432" s="97" t="s">
        <v>42</v>
      </c>
      <c r="C432" s="98"/>
      <c r="D432" s="99"/>
      <c r="E432" s="99"/>
      <c r="F432" s="99"/>
      <c r="G432" s="100"/>
      <c r="H432" s="97"/>
      <c r="I432" s="97"/>
      <c r="J432" s="97"/>
      <c r="K432" s="97"/>
      <c r="L432" s="85" t="str">
        <f t="shared" si="6"/>
        <v>TARAMA YAPILMADI</v>
      </c>
    </row>
    <row r="433" spans="1:12" ht="12.75" customHeight="1">
      <c r="A433" s="96">
        <v>429</v>
      </c>
      <c r="B433" s="97" t="s">
        <v>42</v>
      </c>
      <c r="C433" s="98"/>
      <c r="D433" s="99"/>
      <c r="E433" s="99"/>
      <c r="F433" s="99"/>
      <c r="G433" s="100"/>
      <c r="H433" s="97"/>
      <c r="I433" s="97"/>
      <c r="J433" s="97"/>
      <c r="K433" s="97"/>
      <c r="L433" s="85" t="str">
        <f t="shared" si="6"/>
        <v>TARAMA YAPILMADI</v>
      </c>
    </row>
    <row r="434" spans="1:12" ht="12.75" customHeight="1">
      <c r="A434" s="96">
        <v>430</v>
      </c>
      <c r="B434" s="97" t="s">
        <v>42</v>
      </c>
      <c r="C434" s="98"/>
      <c r="D434" s="99"/>
      <c r="E434" s="99"/>
      <c r="F434" s="99"/>
      <c r="G434" s="100"/>
      <c r="H434" s="97"/>
      <c r="I434" s="97"/>
      <c r="J434" s="97"/>
      <c r="K434" s="97"/>
      <c r="L434" s="85" t="str">
        <f t="shared" si="6"/>
        <v>TARAMA YAPILMADI</v>
      </c>
    </row>
    <row r="435" spans="1:12" ht="12.75" customHeight="1">
      <c r="A435" s="96">
        <v>431</v>
      </c>
      <c r="B435" s="97" t="s">
        <v>42</v>
      </c>
      <c r="C435" s="98"/>
      <c r="D435" s="99"/>
      <c r="E435" s="99"/>
      <c r="F435" s="99"/>
      <c r="G435" s="100"/>
      <c r="H435" s="97"/>
      <c r="I435" s="97"/>
      <c r="J435" s="97"/>
      <c r="K435" s="97"/>
      <c r="L435" s="85" t="str">
        <f t="shared" si="6"/>
        <v>TARAMA YAPILMADI</v>
      </c>
    </row>
    <row r="436" spans="1:12" ht="12.75" customHeight="1">
      <c r="A436" s="96">
        <v>432</v>
      </c>
      <c r="B436" s="97" t="s">
        <v>42</v>
      </c>
      <c r="C436" s="98"/>
      <c r="D436" s="99"/>
      <c r="E436" s="99"/>
      <c r="F436" s="99"/>
      <c r="G436" s="100"/>
      <c r="H436" s="97"/>
      <c r="I436" s="97"/>
      <c r="J436" s="97"/>
      <c r="K436" s="97"/>
      <c r="L436" s="85" t="str">
        <f t="shared" si="6"/>
        <v>TARAMA YAPILMADI</v>
      </c>
    </row>
    <row r="437" spans="1:12" ht="12.75" customHeight="1">
      <c r="A437" s="96">
        <v>433</v>
      </c>
      <c r="B437" s="97" t="s">
        <v>42</v>
      </c>
      <c r="C437" s="98"/>
      <c r="D437" s="99"/>
      <c r="E437" s="99"/>
      <c r="F437" s="99"/>
      <c r="G437" s="100"/>
      <c r="H437" s="97"/>
      <c r="I437" s="97"/>
      <c r="J437" s="97"/>
      <c r="K437" s="97"/>
      <c r="L437" s="85" t="str">
        <f t="shared" si="6"/>
        <v>TARAMA YAPILMADI</v>
      </c>
    </row>
    <row r="438" spans="1:12" ht="12.75" customHeight="1">
      <c r="A438" s="96">
        <v>434</v>
      </c>
      <c r="B438" s="97" t="s">
        <v>42</v>
      </c>
      <c r="C438" s="98"/>
      <c r="D438" s="99"/>
      <c r="E438" s="99"/>
      <c r="F438" s="99"/>
      <c r="G438" s="100"/>
      <c r="H438" s="97"/>
      <c r="I438" s="97"/>
      <c r="J438" s="97"/>
      <c r="K438" s="97"/>
      <c r="L438" s="85" t="str">
        <f t="shared" si="6"/>
        <v>TARAMA YAPILMADI</v>
      </c>
    </row>
    <row r="439" spans="1:12" ht="12.75" customHeight="1">
      <c r="A439" s="96">
        <v>435</v>
      </c>
      <c r="B439" s="97" t="s">
        <v>42</v>
      </c>
      <c r="C439" s="98"/>
      <c r="D439" s="99"/>
      <c r="E439" s="99"/>
      <c r="F439" s="99"/>
      <c r="G439" s="100"/>
      <c r="H439" s="97"/>
      <c r="I439" s="97"/>
      <c r="J439" s="97"/>
      <c r="K439" s="97"/>
      <c r="L439" s="85" t="str">
        <f t="shared" si="6"/>
        <v>TARAMA YAPILMADI</v>
      </c>
    </row>
    <row r="440" spans="1:12" ht="12.75" customHeight="1">
      <c r="A440" s="96">
        <v>436</v>
      </c>
      <c r="B440" s="97" t="s">
        <v>42</v>
      </c>
      <c r="C440" s="98"/>
      <c r="D440" s="99"/>
      <c r="E440" s="99"/>
      <c r="F440" s="99"/>
      <c r="G440" s="100"/>
      <c r="H440" s="97"/>
      <c r="I440" s="97"/>
      <c r="J440" s="97"/>
      <c r="K440" s="97"/>
      <c r="L440" s="85" t="str">
        <f t="shared" si="6"/>
        <v>TARAMA YAPILMADI</v>
      </c>
    </row>
    <row r="441" spans="1:12" ht="12.75" customHeight="1">
      <c r="A441" s="96">
        <v>437</v>
      </c>
      <c r="B441" s="97" t="s">
        <v>42</v>
      </c>
      <c r="C441" s="98"/>
      <c r="D441" s="99"/>
      <c r="E441" s="99"/>
      <c r="F441" s="99"/>
      <c r="G441" s="100"/>
      <c r="H441" s="97"/>
      <c r="I441" s="97"/>
      <c r="J441" s="97"/>
      <c r="K441" s="97"/>
      <c r="L441" s="85" t="str">
        <f t="shared" si="6"/>
        <v>TARAMA YAPILMADI</v>
      </c>
    </row>
    <row r="442" spans="1:12" ht="12.75" customHeight="1">
      <c r="A442" s="96">
        <v>438</v>
      </c>
      <c r="B442" s="97" t="s">
        <v>42</v>
      </c>
      <c r="C442" s="98"/>
      <c r="D442" s="99"/>
      <c r="E442" s="99"/>
      <c r="F442" s="99"/>
      <c r="G442" s="100"/>
      <c r="H442" s="97"/>
      <c r="I442" s="97"/>
      <c r="J442" s="97"/>
      <c r="K442" s="97"/>
      <c r="L442" s="85" t="str">
        <f t="shared" si="6"/>
        <v>TARAMA YAPILMADI</v>
      </c>
    </row>
    <row r="443" spans="1:12" ht="12.75" customHeight="1">
      <c r="A443" s="96">
        <v>439</v>
      </c>
      <c r="B443" s="97" t="s">
        <v>42</v>
      </c>
      <c r="C443" s="98"/>
      <c r="D443" s="99"/>
      <c r="E443" s="99"/>
      <c r="F443" s="99"/>
      <c r="G443" s="100"/>
      <c r="H443" s="97"/>
      <c r="I443" s="97"/>
      <c r="J443" s="97"/>
      <c r="K443" s="97"/>
      <c r="L443" s="85" t="str">
        <f t="shared" si="6"/>
        <v>TARAMA YAPILMADI</v>
      </c>
    </row>
    <row r="444" spans="1:12" ht="12.75" customHeight="1">
      <c r="A444" s="96">
        <v>440</v>
      </c>
      <c r="B444" s="97" t="s">
        <v>42</v>
      </c>
      <c r="C444" s="98"/>
      <c r="D444" s="99"/>
      <c r="E444" s="99"/>
      <c r="F444" s="99"/>
      <c r="G444" s="100"/>
      <c r="H444" s="97"/>
      <c r="I444" s="97"/>
      <c r="J444" s="97"/>
      <c r="K444" s="97"/>
      <c r="L444" s="85" t="str">
        <f t="shared" si="6"/>
        <v>TARAMA YAPILMADI</v>
      </c>
    </row>
    <row r="445" spans="1:12" ht="12.75" customHeight="1">
      <c r="A445" s="96">
        <v>441</v>
      </c>
      <c r="B445" s="97" t="s">
        <v>42</v>
      </c>
      <c r="C445" s="98"/>
      <c r="D445" s="99"/>
      <c r="E445" s="99"/>
      <c r="F445" s="99"/>
      <c r="G445" s="100"/>
      <c r="H445" s="97"/>
      <c r="I445" s="97"/>
      <c r="J445" s="97"/>
      <c r="K445" s="97"/>
      <c r="L445" s="85" t="str">
        <f t="shared" si="6"/>
        <v>TARAMA YAPILMADI</v>
      </c>
    </row>
    <row r="446" spans="1:12" ht="12.75" customHeight="1">
      <c r="A446" s="96">
        <v>442</v>
      </c>
      <c r="B446" s="97" t="s">
        <v>42</v>
      </c>
      <c r="C446" s="98"/>
      <c r="D446" s="99"/>
      <c r="E446" s="99"/>
      <c r="F446" s="99"/>
      <c r="G446" s="100"/>
      <c r="H446" s="97"/>
      <c r="I446" s="97"/>
      <c r="J446" s="97"/>
      <c r="K446" s="97"/>
      <c r="L446" s="85" t="str">
        <f t="shared" si="6"/>
        <v>TARAMA YAPILMADI</v>
      </c>
    </row>
    <row r="447" spans="1:12" ht="12.75" customHeight="1">
      <c r="A447" s="96">
        <v>443</v>
      </c>
      <c r="B447" s="97" t="s">
        <v>42</v>
      </c>
      <c r="C447" s="98"/>
      <c r="D447" s="99"/>
      <c r="E447" s="99"/>
      <c r="F447" s="99"/>
      <c r="G447" s="100"/>
      <c r="H447" s="97"/>
      <c r="I447" s="97"/>
      <c r="J447" s="97"/>
      <c r="K447" s="97"/>
      <c r="L447" s="85" t="str">
        <f t="shared" si="6"/>
        <v>TARAMA YAPILMADI</v>
      </c>
    </row>
    <row r="448" spans="1:12" ht="12.75" customHeight="1">
      <c r="A448" s="96">
        <v>444</v>
      </c>
      <c r="B448" s="97" t="s">
        <v>42</v>
      </c>
      <c r="C448" s="98"/>
      <c r="D448" s="99"/>
      <c r="E448" s="99"/>
      <c r="F448" s="99"/>
      <c r="G448" s="100"/>
      <c r="H448" s="97"/>
      <c r="I448" s="97"/>
      <c r="J448" s="97"/>
      <c r="K448" s="97"/>
      <c r="L448" s="85" t="str">
        <f t="shared" si="6"/>
        <v>TARAMA YAPILMADI</v>
      </c>
    </row>
    <row r="449" spans="1:12" ht="12.75" customHeight="1">
      <c r="A449" s="96">
        <v>445</v>
      </c>
      <c r="B449" s="97" t="s">
        <v>42</v>
      </c>
      <c r="C449" s="98"/>
      <c r="D449" s="99"/>
      <c r="E449" s="99"/>
      <c r="F449" s="99"/>
      <c r="G449" s="100"/>
      <c r="H449" s="97"/>
      <c r="I449" s="97"/>
      <c r="J449" s="97"/>
      <c r="K449" s="97"/>
      <c r="L449" s="85" t="str">
        <f t="shared" si="6"/>
        <v>TARAMA YAPILMADI</v>
      </c>
    </row>
    <row r="450" spans="1:12" ht="12.75" customHeight="1">
      <c r="A450" s="96">
        <v>446</v>
      </c>
      <c r="B450" s="97" t="s">
        <v>42</v>
      </c>
      <c r="C450" s="98"/>
      <c r="D450" s="99"/>
      <c r="E450" s="99"/>
      <c r="F450" s="99"/>
      <c r="G450" s="100"/>
      <c r="H450" s="97"/>
      <c r="I450" s="97"/>
      <c r="J450" s="97"/>
      <c r="K450" s="97"/>
      <c r="L450" s="85" t="str">
        <f t="shared" si="6"/>
        <v>TARAMA YAPILMADI</v>
      </c>
    </row>
    <row r="451" spans="1:12" ht="12.75" customHeight="1">
      <c r="A451" s="96">
        <v>447</v>
      </c>
      <c r="B451" s="97" t="s">
        <v>42</v>
      </c>
      <c r="C451" s="98"/>
      <c r="D451" s="99"/>
      <c r="E451" s="99"/>
      <c r="F451" s="99"/>
      <c r="G451" s="100"/>
      <c r="H451" s="97"/>
      <c r="I451" s="97"/>
      <c r="J451" s="97"/>
      <c r="K451" s="97"/>
      <c r="L451" s="85" t="str">
        <f t="shared" si="6"/>
        <v>TARAMA YAPILMADI</v>
      </c>
    </row>
    <row r="452" spans="1:12" ht="12.75" customHeight="1">
      <c r="A452" s="96">
        <v>448</v>
      </c>
      <c r="B452" s="97" t="s">
        <v>42</v>
      </c>
      <c r="C452" s="98"/>
      <c r="D452" s="99"/>
      <c r="E452" s="99"/>
      <c r="F452" s="99"/>
      <c r="G452" s="100"/>
      <c r="H452" s="97"/>
      <c r="I452" s="97"/>
      <c r="J452" s="97"/>
      <c r="K452" s="97"/>
      <c r="L452" s="85" t="str">
        <f t="shared" si="6"/>
        <v>TARAMA YAPILMADI</v>
      </c>
    </row>
    <row r="453" spans="1:12" ht="12.75" customHeight="1">
      <c r="A453" s="96">
        <v>449</v>
      </c>
      <c r="B453" s="97" t="s">
        <v>42</v>
      </c>
      <c r="C453" s="98"/>
      <c r="D453" s="99"/>
      <c r="E453" s="99"/>
      <c r="F453" s="99"/>
      <c r="G453" s="100"/>
      <c r="H453" s="97"/>
      <c r="I453" s="97"/>
      <c r="J453" s="97"/>
      <c r="K453" s="97"/>
      <c r="L453" s="85" t="str">
        <f t="shared" ref="L453:L516" si="7">IF(G453=$K$1,$G$3,(IF(H453=$K$1,$H$4,(IF(I453=$K$1,$I$4,(IF(J453=$K$1,$J$4,(IF(K453=$K$1,$K$4,$J$1)))))))))</f>
        <v>TARAMA YAPILMADI</v>
      </c>
    </row>
    <row r="454" spans="1:12" ht="12.75" customHeight="1">
      <c r="A454" s="96">
        <v>450</v>
      </c>
      <c r="B454" s="97" t="s">
        <v>42</v>
      </c>
      <c r="C454" s="98"/>
      <c r="D454" s="99"/>
      <c r="E454" s="99"/>
      <c r="F454" s="99"/>
      <c r="G454" s="100"/>
      <c r="H454" s="97"/>
      <c r="I454" s="97"/>
      <c r="J454" s="97"/>
      <c r="K454" s="97"/>
      <c r="L454" s="85" t="str">
        <f t="shared" si="7"/>
        <v>TARAMA YAPILMADI</v>
      </c>
    </row>
    <row r="455" spans="1:12" ht="12.75" customHeight="1">
      <c r="A455" s="96">
        <v>451</v>
      </c>
      <c r="B455" s="97" t="s">
        <v>42</v>
      </c>
      <c r="C455" s="98"/>
      <c r="D455" s="99"/>
      <c r="E455" s="99"/>
      <c r="F455" s="99"/>
      <c r="G455" s="100"/>
      <c r="H455" s="97"/>
      <c r="I455" s="97"/>
      <c r="J455" s="97"/>
      <c r="K455" s="97"/>
      <c r="L455" s="85" t="str">
        <f t="shared" si="7"/>
        <v>TARAMA YAPILMADI</v>
      </c>
    </row>
    <row r="456" spans="1:12" ht="12.75" customHeight="1">
      <c r="A456" s="96">
        <v>452</v>
      </c>
      <c r="B456" s="97" t="s">
        <v>42</v>
      </c>
      <c r="C456" s="98"/>
      <c r="D456" s="99"/>
      <c r="E456" s="99"/>
      <c r="F456" s="99"/>
      <c r="G456" s="100"/>
      <c r="H456" s="97"/>
      <c r="I456" s="97"/>
      <c r="J456" s="97"/>
      <c r="K456" s="97"/>
      <c r="L456" s="85" t="str">
        <f t="shared" si="7"/>
        <v>TARAMA YAPILMADI</v>
      </c>
    </row>
    <row r="457" spans="1:12" ht="12.75" customHeight="1">
      <c r="A457" s="96">
        <v>453</v>
      </c>
      <c r="B457" s="97" t="s">
        <v>42</v>
      </c>
      <c r="C457" s="98"/>
      <c r="D457" s="99"/>
      <c r="E457" s="99"/>
      <c r="F457" s="99"/>
      <c r="G457" s="100"/>
      <c r="H457" s="97"/>
      <c r="I457" s="97"/>
      <c r="J457" s="97"/>
      <c r="K457" s="97"/>
      <c r="L457" s="85" t="str">
        <f t="shared" si="7"/>
        <v>TARAMA YAPILMADI</v>
      </c>
    </row>
    <row r="458" spans="1:12" ht="12.75" customHeight="1">
      <c r="A458" s="96">
        <v>454</v>
      </c>
      <c r="B458" s="97" t="s">
        <v>42</v>
      </c>
      <c r="C458" s="98"/>
      <c r="D458" s="99"/>
      <c r="E458" s="99"/>
      <c r="F458" s="99"/>
      <c r="G458" s="100"/>
      <c r="H458" s="97"/>
      <c r="I458" s="97"/>
      <c r="J458" s="97"/>
      <c r="K458" s="97"/>
      <c r="L458" s="85" t="str">
        <f t="shared" si="7"/>
        <v>TARAMA YAPILMADI</v>
      </c>
    </row>
    <row r="459" spans="1:12" ht="12.75" customHeight="1">
      <c r="A459" s="96">
        <v>455</v>
      </c>
      <c r="B459" s="97" t="s">
        <v>42</v>
      </c>
      <c r="C459" s="98"/>
      <c r="D459" s="99"/>
      <c r="E459" s="99"/>
      <c r="F459" s="99"/>
      <c r="G459" s="100"/>
      <c r="H459" s="97"/>
      <c r="I459" s="97"/>
      <c r="J459" s="97"/>
      <c r="K459" s="97"/>
      <c r="L459" s="85" t="str">
        <f t="shared" si="7"/>
        <v>TARAMA YAPILMADI</v>
      </c>
    </row>
    <row r="460" spans="1:12" ht="12.75" customHeight="1">
      <c r="A460" s="96">
        <v>456</v>
      </c>
      <c r="B460" s="97" t="s">
        <v>42</v>
      </c>
      <c r="C460" s="98"/>
      <c r="D460" s="99"/>
      <c r="E460" s="99"/>
      <c r="F460" s="99"/>
      <c r="G460" s="100"/>
      <c r="H460" s="97"/>
      <c r="I460" s="97"/>
      <c r="J460" s="97"/>
      <c r="K460" s="97"/>
      <c r="L460" s="85" t="str">
        <f t="shared" si="7"/>
        <v>TARAMA YAPILMADI</v>
      </c>
    </row>
    <row r="461" spans="1:12" ht="12.75" customHeight="1">
      <c r="A461" s="96">
        <v>457</v>
      </c>
      <c r="B461" s="97" t="s">
        <v>42</v>
      </c>
      <c r="C461" s="98"/>
      <c r="D461" s="99"/>
      <c r="E461" s="99"/>
      <c r="F461" s="99"/>
      <c r="G461" s="100"/>
      <c r="H461" s="97"/>
      <c r="I461" s="97"/>
      <c r="J461" s="97"/>
      <c r="K461" s="97"/>
      <c r="L461" s="85" t="str">
        <f t="shared" si="7"/>
        <v>TARAMA YAPILMADI</v>
      </c>
    </row>
    <row r="462" spans="1:12" ht="12.75" customHeight="1">
      <c r="A462" s="96">
        <v>458</v>
      </c>
      <c r="B462" s="97" t="s">
        <v>42</v>
      </c>
      <c r="C462" s="98"/>
      <c r="D462" s="99"/>
      <c r="E462" s="99"/>
      <c r="F462" s="99"/>
      <c r="G462" s="100"/>
      <c r="H462" s="97"/>
      <c r="I462" s="97"/>
      <c r="J462" s="97"/>
      <c r="K462" s="97"/>
      <c r="L462" s="85" t="str">
        <f t="shared" si="7"/>
        <v>TARAMA YAPILMADI</v>
      </c>
    </row>
    <row r="463" spans="1:12" ht="12.75" customHeight="1">
      <c r="A463" s="96">
        <v>459</v>
      </c>
      <c r="B463" s="97" t="s">
        <v>42</v>
      </c>
      <c r="C463" s="98"/>
      <c r="D463" s="99"/>
      <c r="E463" s="99"/>
      <c r="F463" s="99"/>
      <c r="G463" s="100"/>
      <c r="H463" s="97"/>
      <c r="I463" s="97"/>
      <c r="J463" s="97"/>
      <c r="K463" s="97"/>
      <c r="L463" s="85" t="str">
        <f t="shared" si="7"/>
        <v>TARAMA YAPILMADI</v>
      </c>
    </row>
    <row r="464" spans="1:12" ht="12.75" customHeight="1">
      <c r="A464" s="96">
        <v>460</v>
      </c>
      <c r="B464" s="97" t="s">
        <v>42</v>
      </c>
      <c r="C464" s="98"/>
      <c r="D464" s="99"/>
      <c r="E464" s="99"/>
      <c r="F464" s="99"/>
      <c r="G464" s="100"/>
      <c r="H464" s="97"/>
      <c r="I464" s="97"/>
      <c r="J464" s="97"/>
      <c r="K464" s="97"/>
      <c r="L464" s="85" t="str">
        <f t="shared" si="7"/>
        <v>TARAMA YAPILMADI</v>
      </c>
    </row>
    <row r="465" spans="1:12" ht="12.75" customHeight="1">
      <c r="A465" s="96">
        <v>461</v>
      </c>
      <c r="B465" s="97" t="s">
        <v>42</v>
      </c>
      <c r="C465" s="98"/>
      <c r="D465" s="99"/>
      <c r="E465" s="99"/>
      <c r="F465" s="99"/>
      <c r="G465" s="100"/>
      <c r="H465" s="97"/>
      <c r="I465" s="97"/>
      <c r="J465" s="97"/>
      <c r="K465" s="97"/>
      <c r="L465" s="85" t="str">
        <f t="shared" si="7"/>
        <v>TARAMA YAPILMADI</v>
      </c>
    </row>
    <row r="466" spans="1:12" ht="12.75" customHeight="1">
      <c r="A466" s="96">
        <v>462</v>
      </c>
      <c r="B466" s="97" t="s">
        <v>42</v>
      </c>
      <c r="C466" s="98"/>
      <c r="D466" s="99"/>
      <c r="E466" s="99"/>
      <c r="F466" s="99"/>
      <c r="G466" s="100"/>
      <c r="H466" s="97"/>
      <c r="I466" s="97"/>
      <c r="J466" s="97"/>
      <c r="K466" s="97"/>
      <c r="L466" s="85" t="str">
        <f t="shared" si="7"/>
        <v>TARAMA YAPILMADI</v>
      </c>
    </row>
    <row r="467" spans="1:12" ht="12.75" customHeight="1">
      <c r="A467" s="96">
        <v>463</v>
      </c>
      <c r="B467" s="97"/>
      <c r="C467" s="98"/>
      <c r="D467" s="99"/>
      <c r="E467" s="99"/>
      <c r="F467" s="99"/>
      <c r="G467" s="100"/>
      <c r="H467" s="97"/>
      <c r="I467" s="97"/>
      <c r="J467" s="97"/>
      <c r="K467" s="97"/>
      <c r="L467" s="85" t="str">
        <f t="shared" si="7"/>
        <v>TARAMA YAPILMADI</v>
      </c>
    </row>
    <row r="468" spans="1:12" ht="12.75" customHeight="1">
      <c r="A468" s="96">
        <v>464</v>
      </c>
      <c r="B468" s="97"/>
      <c r="C468" s="98"/>
      <c r="D468" s="99"/>
      <c r="E468" s="99"/>
      <c r="F468" s="99"/>
      <c r="G468" s="100"/>
      <c r="H468" s="97"/>
      <c r="I468" s="97"/>
      <c r="J468" s="97"/>
      <c r="K468" s="97"/>
      <c r="L468" s="85" t="str">
        <f t="shared" si="7"/>
        <v>TARAMA YAPILMADI</v>
      </c>
    </row>
    <row r="469" spans="1:12" ht="12.75" customHeight="1">
      <c r="A469" s="96">
        <v>465</v>
      </c>
      <c r="B469" s="97"/>
      <c r="C469" s="98"/>
      <c r="D469" s="99"/>
      <c r="E469" s="99"/>
      <c r="F469" s="99"/>
      <c r="G469" s="100"/>
      <c r="H469" s="97"/>
      <c r="I469" s="97"/>
      <c r="J469" s="97"/>
      <c r="K469" s="97"/>
      <c r="L469" s="85" t="str">
        <f t="shared" si="7"/>
        <v>TARAMA YAPILMADI</v>
      </c>
    </row>
    <row r="470" spans="1:12" ht="12.75" customHeight="1">
      <c r="A470" s="96">
        <v>466</v>
      </c>
      <c r="B470" s="97"/>
      <c r="C470" s="98"/>
      <c r="D470" s="99"/>
      <c r="E470" s="99"/>
      <c r="F470" s="99"/>
      <c r="G470" s="100"/>
      <c r="H470" s="97"/>
      <c r="I470" s="97"/>
      <c r="J470" s="97"/>
      <c r="K470" s="97"/>
      <c r="L470" s="85" t="str">
        <f t="shared" si="7"/>
        <v>TARAMA YAPILMADI</v>
      </c>
    </row>
    <row r="471" spans="1:12" ht="12.75" customHeight="1">
      <c r="A471" s="96">
        <v>467</v>
      </c>
      <c r="B471" s="97"/>
      <c r="C471" s="98"/>
      <c r="D471" s="99"/>
      <c r="E471" s="99"/>
      <c r="F471" s="99"/>
      <c r="G471" s="100"/>
      <c r="H471" s="97"/>
      <c r="I471" s="97"/>
      <c r="J471" s="97"/>
      <c r="K471" s="97"/>
      <c r="L471" s="85" t="str">
        <f t="shared" si="7"/>
        <v>TARAMA YAPILMADI</v>
      </c>
    </row>
    <row r="472" spans="1:12" ht="12.75" customHeight="1">
      <c r="A472" s="96">
        <v>468</v>
      </c>
      <c r="B472" s="97"/>
      <c r="C472" s="98"/>
      <c r="D472" s="99"/>
      <c r="E472" s="99"/>
      <c r="F472" s="99"/>
      <c r="G472" s="100"/>
      <c r="H472" s="97"/>
      <c r="I472" s="97"/>
      <c r="J472" s="97"/>
      <c r="K472" s="97"/>
      <c r="L472" s="85" t="str">
        <f t="shared" si="7"/>
        <v>TARAMA YAPILMADI</v>
      </c>
    </row>
    <row r="473" spans="1:12" ht="12.75" customHeight="1">
      <c r="A473" s="96">
        <v>469</v>
      </c>
      <c r="B473" s="97"/>
      <c r="C473" s="98"/>
      <c r="D473" s="99"/>
      <c r="E473" s="99"/>
      <c r="F473" s="99"/>
      <c r="G473" s="100"/>
      <c r="H473" s="97"/>
      <c r="I473" s="97"/>
      <c r="J473" s="97"/>
      <c r="K473" s="97"/>
      <c r="L473" s="85" t="str">
        <f t="shared" si="7"/>
        <v>TARAMA YAPILMADI</v>
      </c>
    </row>
    <row r="474" spans="1:12" ht="12.75" customHeight="1">
      <c r="A474" s="96">
        <v>470</v>
      </c>
      <c r="B474" s="97"/>
      <c r="C474" s="98"/>
      <c r="D474" s="99"/>
      <c r="E474" s="99"/>
      <c r="F474" s="99"/>
      <c r="G474" s="100"/>
      <c r="H474" s="97"/>
      <c r="I474" s="97"/>
      <c r="J474" s="97"/>
      <c r="K474" s="97"/>
      <c r="L474" s="85" t="str">
        <f t="shared" si="7"/>
        <v>TARAMA YAPILMADI</v>
      </c>
    </row>
    <row r="475" spans="1:12" ht="12.75" customHeight="1">
      <c r="A475" s="96">
        <v>471</v>
      </c>
      <c r="B475" s="97"/>
      <c r="C475" s="98"/>
      <c r="D475" s="99"/>
      <c r="E475" s="99"/>
      <c r="F475" s="99"/>
      <c r="G475" s="100"/>
      <c r="H475" s="97"/>
      <c r="I475" s="97"/>
      <c r="J475" s="97"/>
      <c r="K475" s="97"/>
      <c r="L475" s="85" t="str">
        <f t="shared" si="7"/>
        <v>TARAMA YAPILMADI</v>
      </c>
    </row>
    <row r="476" spans="1:12" ht="12.75" customHeight="1">
      <c r="A476" s="96">
        <v>472</v>
      </c>
      <c r="B476" s="97"/>
      <c r="C476" s="98"/>
      <c r="D476" s="99"/>
      <c r="E476" s="99"/>
      <c r="F476" s="99"/>
      <c r="G476" s="100"/>
      <c r="H476" s="97"/>
      <c r="I476" s="97"/>
      <c r="J476" s="97"/>
      <c r="K476" s="97"/>
      <c r="L476" s="85" t="str">
        <f t="shared" si="7"/>
        <v>TARAMA YAPILMADI</v>
      </c>
    </row>
    <row r="477" spans="1:12" ht="12.75" customHeight="1">
      <c r="A477" s="96">
        <v>473</v>
      </c>
      <c r="B477" s="97"/>
      <c r="C477" s="98"/>
      <c r="D477" s="99"/>
      <c r="E477" s="99"/>
      <c r="F477" s="99"/>
      <c r="G477" s="100"/>
      <c r="H477" s="97"/>
      <c r="I477" s="97"/>
      <c r="J477" s="97"/>
      <c r="K477" s="97"/>
      <c r="L477" s="85" t="str">
        <f t="shared" si="7"/>
        <v>TARAMA YAPILMADI</v>
      </c>
    </row>
    <row r="478" spans="1:12" ht="12.75" customHeight="1">
      <c r="A478" s="96">
        <v>474</v>
      </c>
      <c r="B478" s="97"/>
      <c r="C478" s="98"/>
      <c r="D478" s="99"/>
      <c r="E478" s="99"/>
      <c r="F478" s="99"/>
      <c r="G478" s="100"/>
      <c r="H478" s="97"/>
      <c r="I478" s="97"/>
      <c r="J478" s="97"/>
      <c r="K478" s="97"/>
      <c r="L478" s="85" t="str">
        <f t="shared" si="7"/>
        <v>TARAMA YAPILMADI</v>
      </c>
    </row>
    <row r="479" spans="1:12" ht="12.75" customHeight="1">
      <c r="A479" s="96">
        <v>475</v>
      </c>
      <c r="B479" s="97"/>
      <c r="C479" s="98"/>
      <c r="D479" s="99"/>
      <c r="E479" s="99"/>
      <c r="F479" s="99"/>
      <c r="G479" s="100"/>
      <c r="H479" s="97"/>
      <c r="I479" s="97"/>
      <c r="J479" s="97"/>
      <c r="K479" s="97"/>
      <c r="L479" s="85" t="str">
        <f t="shared" si="7"/>
        <v>TARAMA YAPILMADI</v>
      </c>
    </row>
    <row r="480" spans="1:12" ht="12.75" customHeight="1">
      <c r="A480" s="96">
        <v>476</v>
      </c>
      <c r="B480" s="97"/>
      <c r="C480" s="98"/>
      <c r="D480" s="99"/>
      <c r="E480" s="99"/>
      <c r="F480" s="99"/>
      <c r="G480" s="100"/>
      <c r="H480" s="97"/>
      <c r="I480" s="97"/>
      <c r="J480" s="97"/>
      <c r="K480" s="97"/>
      <c r="L480" s="85" t="str">
        <f t="shared" si="7"/>
        <v>TARAMA YAPILMADI</v>
      </c>
    </row>
    <row r="481" spans="1:12" ht="12.75" customHeight="1">
      <c r="A481" s="96">
        <v>477</v>
      </c>
      <c r="B481" s="97"/>
      <c r="C481" s="98"/>
      <c r="D481" s="99"/>
      <c r="E481" s="99"/>
      <c r="F481" s="99"/>
      <c r="G481" s="100"/>
      <c r="H481" s="97"/>
      <c r="I481" s="97"/>
      <c r="J481" s="97"/>
      <c r="K481" s="97"/>
      <c r="L481" s="85" t="str">
        <f t="shared" si="7"/>
        <v>TARAMA YAPILMADI</v>
      </c>
    </row>
    <row r="482" spans="1:12" ht="12.75" customHeight="1">
      <c r="A482" s="96">
        <v>478</v>
      </c>
      <c r="B482" s="97"/>
      <c r="C482" s="98"/>
      <c r="D482" s="99"/>
      <c r="E482" s="99"/>
      <c r="F482" s="99"/>
      <c r="G482" s="100"/>
      <c r="H482" s="97"/>
      <c r="I482" s="97"/>
      <c r="J482" s="97"/>
      <c r="K482" s="97"/>
      <c r="L482" s="85" t="str">
        <f t="shared" si="7"/>
        <v>TARAMA YAPILMADI</v>
      </c>
    </row>
    <row r="483" spans="1:12" ht="12.75" customHeight="1">
      <c r="A483" s="96">
        <v>479</v>
      </c>
      <c r="B483" s="97"/>
      <c r="C483" s="98"/>
      <c r="D483" s="99"/>
      <c r="E483" s="99"/>
      <c r="F483" s="99"/>
      <c r="G483" s="100"/>
      <c r="H483" s="97"/>
      <c r="I483" s="97"/>
      <c r="J483" s="97"/>
      <c r="K483" s="97"/>
      <c r="L483" s="85" t="str">
        <f t="shared" si="7"/>
        <v>TARAMA YAPILMADI</v>
      </c>
    </row>
    <row r="484" spans="1:12" ht="12.75" customHeight="1">
      <c r="A484" s="96">
        <v>480</v>
      </c>
      <c r="B484" s="97"/>
      <c r="C484" s="98"/>
      <c r="D484" s="99"/>
      <c r="E484" s="99"/>
      <c r="F484" s="99"/>
      <c r="G484" s="100"/>
      <c r="H484" s="97"/>
      <c r="I484" s="97"/>
      <c r="J484" s="97"/>
      <c r="K484" s="97"/>
      <c r="L484" s="85" t="str">
        <f t="shared" si="7"/>
        <v>TARAMA YAPILMADI</v>
      </c>
    </row>
    <row r="485" spans="1:12" ht="12.75" customHeight="1">
      <c r="A485" s="96">
        <v>481</v>
      </c>
      <c r="B485" s="97"/>
      <c r="C485" s="98"/>
      <c r="D485" s="99"/>
      <c r="E485" s="99"/>
      <c r="F485" s="99"/>
      <c r="G485" s="100"/>
      <c r="H485" s="97"/>
      <c r="I485" s="97"/>
      <c r="J485" s="97"/>
      <c r="K485" s="97"/>
      <c r="L485" s="85" t="str">
        <f t="shared" si="7"/>
        <v>TARAMA YAPILMADI</v>
      </c>
    </row>
    <row r="486" spans="1:12" ht="12.75" customHeight="1">
      <c r="A486" s="96">
        <v>482</v>
      </c>
      <c r="B486" s="97"/>
      <c r="C486" s="98"/>
      <c r="D486" s="99"/>
      <c r="E486" s="99"/>
      <c r="F486" s="99"/>
      <c r="G486" s="100"/>
      <c r="H486" s="97"/>
      <c r="I486" s="97"/>
      <c r="J486" s="97"/>
      <c r="K486" s="97"/>
      <c r="L486" s="85" t="str">
        <f t="shared" si="7"/>
        <v>TARAMA YAPILMADI</v>
      </c>
    </row>
    <row r="487" spans="1:12" ht="12.75" customHeight="1">
      <c r="A487" s="96">
        <v>483</v>
      </c>
      <c r="B487" s="97"/>
      <c r="C487" s="98"/>
      <c r="D487" s="99"/>
      <c r="E487" s="99"/>
      <c r="F487" s="99"/>
      <c r="G487" s="100"/>
      <c r="H487" s="97"/>
      <c r="I487" s="97"/>
      <c r="J487" s="97"/>
      <c r="K487" s="97"/>
      <c r="L487" s="85" t="str">
        <f t="shared" si="7"/>
        <v>TARAMA YAPILMADI</v>
      </c>
    </row>
    <row r="488" spans="1:12" ht="12.75" customHeight="1">
      <c r="A488" s="96">
        <v>484</v>
      </c>
      <c r="B488" s="97"/>
      <c r="C488" s="98"/>
      <c r="D488" s="99"/>
      <c r="E488" s="99"/>
      <c r="F488" s="99"/>
      <c r="G488" s="100"/>
      <c r="H488" s="97"/>
      <c r="I488" s="97"/>
      <c r="J488" s="97"/>
      <c r="K488" s="97"/>
      <c r="L488" s="85" t="str">
        <f t="shared" si="7"/>
        <v>TARAMA YAPILMADI</v>
      </c>
    </row>
    <row r="489" spans="1:12" ht="12.75" customHeight="1">
      <c r="A489" s="96">
        <v>485</v>
      </c>
      <c r="B489" s="97"/>
      <c r="C489" s="98"/>
      <c r="D489" s="99"/>
      <c r="E489" s="99"/>
      <c r="F489" s="99"/>
      <c r="G489" s="100"/>
      <c r="H489" s="97"/>
      <c r="I489" s="97"/>
      <c r="J489" s="97"/>
      <c r="K489" s="97"/>
      <c r="L489" s="85" t="str">
        <f t="shared" si="7"/>
        <v>TARAMA YAPILMADI</v>
      </c>
    </row>
    <row r="490" spans="1:12" ht="12.75" customHeight="1">
      <c r="A490" s="96">
        <v>486</v>
      </c>
      <c r="B490" s="97"/>
      <c r="C490" s="98"/>
      <c r="D490" s="99"/>
      <c r="E490" s="99"/>
      <c r="F490" s="99"/>
      <c r="G490" s="100"/>
      <c r="H490" s="97"/>
      <c r="I490" s="97"/>
      <c r="J490" s="97"/>
      <c r="K490" s="97"/>
      <c r="L490" s="85" t="str">
        <f t="shared" si="7"/>
        <v>TARAMA YAPILMADI</v>
      </c>
    </row>
    <row r="491" spans="1:12" ht="12.75" customHeight="1">
      <c r="A491" s="96">
        <v>487</v>
      </c>
      <c r="B491" s="97"/>
      <c r="C491" s="98"/>
      <c r="D491" s="99"/>
      <c r="E491" s="99"/>
      <c r="F491" s="99"/>
      <c r="G491" s="100"/>
      <c r="H491" s="97"/>
      <c r="I491" s="97"/>
      <c r="J491" s="97"/>
      <c r="K491" s="97"/>
      <c r="L491" s="85" t="str">
        <f t="shared" si="7"/>
        <v>TARAMA YAPILMADI</v>
      </c>
    </row>
    <row r="492" spans="1:12" ht="12.75" customHeight="1">
      <c r="A492" s="96">
        <v>488</v>
      </c>
      <c r="B492" s="97"/>
      <c r="C492" s="98"/>
      <c r="D492" s="99"/>
      <c r="E492" s="99"/>
      <c r="F492" s="99"/>
      <c r="G492" s="100"/>
      <c r="H492" s="97"/>
      <c r="I492" s="97"/>
      <c r="J492" s="97"/>
      <c r="K492" s="97"/>
      <c r="L492" s="85" t="str">
        <f t="shared" si="7"/>
        <v>TARAMA YAPILMADI</v>
      </c>
    </row>
    <row r="493" spans="1:12" ht="12.75" customHeight="1">
      <c r="A493" s="96">
        <v>489</v>
      </c>
      <c r="B493" s="97"/>
      <c r="C493" s="98"/>
      <c r="D493" s="99"/>
      <c r="E493" s="99"/>
      <c r="F493" s="99"/>
      <c r="G493" s="100"/>
      <c r="H493" s="97"/>
      <c r="I493" s="97"/>
      <c r="J493" s="97"/>
      <c r="K493" s="97"/>
      <c r="L493" s="85" t="str">
        <f t="shared" si="7"/>
        <v>TARAMA YAPILMADI</v>
      </c>
    </row>
    <row r="494" spans="1:12" ht="12.75" customHeight="1">
      <c r="A494" s="96">
        <v>490</v>
      </c>
      <c r="B494" s="97"/>
      <c r="C494" s="98"/>
      <c r="D494" s="99"/>
      <c r="E494" s="99"/>
      <c r="F494" s="99"/>
      <c r="G494" s="100"/>
      <c r="H494" s="97"/>
      <c r="I494" s="97"/>
      <c r="J494" s="97"/>
      <c r="K494" s="97"/>
      <c r="L494" s="85" t="str">
        <f t="shared" si="7"/>
        <v>TARAMA YAPILMADI</v>
      </c>
    </row>
    <row r="495" spans="1:12" ht="12.75" customHeight="1">
      <c r="A495" s="96">
        <v>491</v>
      </c>
      <c r="B495" s="97"/>
      <c r="C495" s="98"/>
      <c r="D495" s="99"/>
      <c r="E495" s="99"/>
      <c r="F495" s="99"/>
      <c r="G495" s="100"/>
      <c r="H495" s="97"/>
      <c r="I495" s="97"/>
      <c r="J495" s="97"/>
      <c r="K495" s="97"/>
      <c r="L495" s="85" t="str">
        <f t="shared" si="7"/>
        <v>TARAMA YAPILMADI</v>
      </c>
    </row>
    <row r="496" spans="1:12" ht="12.75" customHeight="1">
      <c r="A496" s="96">
        <v>492</v>
      </c>
      <c r="B496" s="97"/>
      <c r="C496" s="98"/>
      <c r="D496" s="99"/>
      <c r="E496" s="99"/>
      <c r="F496" s="99"/>
      <c r="G496" s="100"/>
      <c r="H496" s="97"/>
      <c r="I496" s="97"/>
      <c r="J496" s="97"/>
      <c r="K496" s="97"/>
      <c r="L496" s="85" t="str">
        <f t="shared" si="7"/>
        <v>TARAMA YAPILMADI</v>
      </c>
    </row>
    <row r="497" spans="1:12" ht="12.75" customHeight="1">
      <c r="A497" s="96">
        <v>493</v>
      </c>
      <c r="B497" s="97"/>
      <c r="C497" s="98"/>
      <c r="D497" s="99"/>
      <c r="E497" s="99"/>
      <c r="F497" s="99"/>
      <c r="G497" s="100"/>
      <c r="H497" s="97"/>
      <c r="I497" s="97"/>
      <c r="J497" s="97"/>
      <c r="K497" s="97"/>
      <c r="L497" s="85" t="str">
        <f t="shared" si="7"/>
        <v>TARAMA YAPILMADI</v>
      </c>
    </row>
    <row r="498" spans="1:12" ht="12.75" customHeight="1">
      <c r="A498" s="96">
        <v>494</v>
      </c>
      <c r="B498" s="97"/>
      <c r="C498" s="98"/>
      <c r="D498" s="99"/>
      <c r="E498" s="99"/>
      <c r="F498" s="99"/>
      <c r="G498" s="100"/>
      <c r="H498" s="97"/>
      <c r="I498" s="97"/>
      <c r="J498" s="97"/>
      <c r="K498" s="97"/>
      <c r="L498" s="85" t="str">
        <f t="shared" si="7"/>
        <v>TARAMA YAPILMADI</v>
      </c>
    </row>
    <row r="499" spans="1:12" ht="12.75" customHeight="1">
      <c r="A499" s="96">
        <v>495</v>
      </c>
      <c r="B499" s="97"/>
      <c r="C499" s="98"/>
      <c r="D499" s="99"/>
      <c r="E499" s="99"/>
      <c r="F499" s="99"/>
      <c r="G499" s="100"/>
      <c r="H499" s="97"/>
      <c r="I499" s="97"/>
      <c r="J499" s="97"/>
      <c r="K499" s="97"/>
      <c r="L499" s="85" t="str">
        <f t="shared" si="7"/>
        <v>TARAMA YAPILMADI</v>
      </c>
    </row>
    <row r="500" spans="1:12" ht="12.75" customHeight="1">
      <c r="A500" s="96">
        <v>496</v>
      </c>
      <c r="B500" s="97"/>
      <c r="C500" s="98"/>
      <c r="D500" s="99"/>
      <c r="E500" s="99"/>
      <c r="F500" s="99"/>
      <c r="G500" s="100"/>
      <c r="H500" s="97"/>
      <c r="I500" s="97"/>
      <c r="J500" s="97"/>
      <c r="K500" s="97"/>
      <c r="L500" s="85" t="str">
        <f t="shared" si="7"/>
        <v>TARAMA YAPILMADI</v>
      </c>
    </row>
    <row r="501" spans="1:12" ht="12.75" customHeight="1">
      <c r="A501" s="96">
        <v>497</v>
      </c>
      <c r="B501" s="97"/>
      <c r="C501" s="98"/>
      <c r="D501" s="99"/>
      <c r="E501" s="99"/>
      <c r="F501" s="99"/>
      <c r="G501" s="100"/>
      <c r="H501" s="97"/>
      <c r="I501" s="97"/>
      <c r="J501" s="97"/>
      <c r="K501" s="97"/>
      <c r="L501" s="85" t="str">
        <f t="shared" si="7"/>
        <v>TARAMA YAPILMADI</v>
      </c>
    </row>
    <row r="502" spans="1:12" ht="12.75" customHeight="1">
      <c r="A502" s="96">
        <v>498</v>
      </c>
      <c r="B502" s="97"/>
      <c r="C502" s="98"/>
      <c r="D502" s="99"/>
      <c r="E502" s="99"/>
      <c r="F502" s="99"/>
      <c r="G502" s="100"/>
      <c r="H502" s="97"/>
      <c r="I502" s="97"/>
      <c r="J502" s="97"/>
      <c r="K502" s="97"/>
      <c r="L502" s="85" t="str">
        <f t="shared" si="7"/>
        <v>TARAMA YAPILMADI</v>
      </c>
    </row>
    <row r="503" spans="1:12" ht="12.75" customHeight="1">
      <c r="A503" s="96">
        <v>499</v>
      </c>
      <c r="B503" s="97"/>
      <c r="C503" s="98"/>
      <c r="D503" s="99"/>
      <c r="E503" s="99"/>
      <c r="F503" s="99"/>
      <c r="G503" s="100"/>
      <c r="H503" s="97"/>
      <c r="I503" s="97"/>
      <c r="J503" s="97"/>
      <c r="K503" s="97"/>
      <c r="L503" s="85" t="str">
        <f t="shared" si="7"/>
        <v>TARAMA YAPILMADI</v>
      </c>
    </row>
    <row r="504" spans="1:12" ht="12.75" customHeight="1">
      <c r="A504" s="96">
        <v>500</v>
      </c>
      <c r="B504" s="97"/>
      <c r="C504" s="98"/>
      <c r="D504" s="99"/>
      <c r="E504" s="99"/>
      <c r="F504" s="99"/>
      <c r="G504" s="100"/>
      <c r="H504" s="97"/>
      <c r="I504" s="97"/>
      <c r="J504" s="97"/>
      <c r="K504" s="97"/>
      <c r="L504" s="85" t="str">
        <f t="shared" si="7"/>
        <v>TARAMA YAPILMADI</v>
      </c>
    </row>
    <row r="505" spans="1:12" ht="12.75" customHeight="1">
      <c r="A505" s="96">
        <v>501</v>
      </c>
      <c r="B505" s="97"/>
      <c r="C505" s="98"/>
      <c r="D505" s="99"/>
      <c r="E505" s="99"/>
      <c r="F505" s="99"/>
      <c r="G505" s="100"/>
      <c r="H505" s="97"/>
      <c r="I505" s="97"/>
      <c r="J505" s="97"/>
      <c r="K505" s="97"/>
      <c r="L505" s="85" t="str">
        <f t="shared" si="7"/>
        <v>TARAMA YAPILMADI</v>
      </c>
    </row>
    <row r="506" spans="1:12" ht="12.75" customHeight="1">
      <c r="A506" s="96">
        <v>502</v>
      </c>
      <c r="B506" s="97"/>
      <c r="C506" s="98"/>
      <c r="D506" s="99"/>
      <c r="E506" s="99"/>
      <c r="F506" s="99"/>
      <c r="G506" s="100"/>
      <c r="H506" s="97"/>
      <c r="I506" s="97"/>
      <c r="J506" s="97"/>
      <c r="K506" s="97"/>
      <c r="L506" s="85" t="str">
        <f t="shared" si="7"/>
        <v>TARAMA YAPILMADI</v>
      </c>
    </row>
    <row r="507" spans="1:12" ht="12.75" customHeight="1">
      <c r="A507" s="96">
        <v>503</v>
      </c>
      <c r="B507" s="97"/>
      <c r="C507" s="98"/>
      <c r="D507" s="99"/>
      <c r="E507" s="99"/>
      <c r="F507" s="99"/>
      <c r="G507" s="100"/>
      <c r="H507" s="97"/>
      <c r="I507" s="97"/>
      <c r="J507" s="97"/>
      <c r="K507" s="97"/>
      <c r="L507" s="85" t="str">
        <f t="shared" si="7"/>
        <v>TARAMA YAPILMADI</v>
      </c>
    </row>
    <row r="508" spans="1:12" ht="12.75" customHeight="1">
      <c r="A508" s="96">
        <v>504</v>
      </c>
      <c r="B508" s="97"/>
      <c r="C508" s="98"/>
      <c r="D508" s="99"/>
      <c r="E508" s="99"/>
      <c r="F508" s="99"/>
      <c r="G508" s="100"/>
      <c r="H508" s="97"/>
      <c r="I508" s="97"/>
      <c r="J508" s="97"/>
      <c r="K508" s="97"/>
      <c r="L508" s="85" t="str">
        <f t="shared" si="7"/>
        <v>TARAMA YAPILMADI</v>
      </c>
    </row>
    <row r="509" spans="1:12" ht="12.75" customHeight="1">
      <c r="A509" s="96">
        <v>505</v>
      </c>
      <c r="B509" s="97"/>
      <c r="C509" s="98"/>
      <c r="D509" s="99"/>
      <c r="E509" s="99"/>
      <c r="F509" s="99"/>
      <c r="G509" s="100"/>
      <c r="H509" s="97"/>
      <c r="I509" s="97"/>
      <c r="J509" s="97"/>
      <c r="K509" s="97"/>
      <c r="L509" s="85" t="str">
        <f t="shared" si="7"/>
        <v>TARAMA YAPILMADI</v>
      </c>
    </row>
    <row r="510" spans="1:12" ht="12.75" customHeight="1">
      <c r="A510" s="96">
        <v>506</v>
      </c>
      <c r="B510" s="97"/>
      <c r="C510" s="98"/>
      <c r="D510" s="99"/>
      <c r="E510" s="99"/>
      <c r="F510" s="99"/>
      <c r="G510" s="100"/>
      <c r="H510" s="97"/>
      <c r="I510" s="97"/>
      <c r="J510" s="97"/>
      <c r="K510" s="97"/>
      <c r="L510" s="85" t="str">
        <f t="shared" si="7"/>
        <v>TARAMA YAPILMADI</v>
      </c>
    </row>
    <row r="511" spans="1:12" ht="12.75" customHeight="1">
      <c r="A511" s="96">
        <v>507</v>
      </c>
      <c r="B511" s="97"/>
      <c r="C511" s="98"/>
      <c r="D511" s="99"/>
      <c r="E511" s="99"/>
      <c r="F511" s="99"/>
      <c r="G511" s="100"/>
      <c r="H511" s="97"/>
      <c r="I511" s="97"/>
      <c r="J511" s="97"/>
      <c r="K511" s="97"/>
      <c r="L511" s="85" t="str">
        <f t="shared" si="7"/>
        <v>TARAMA YAPILMADI</v>
      </c>
    </row>
    <row r="512" spans="1:12" ht="12.75" customHeight="1">
      <c r="A512" s="96">
        <v>508</v>
      </c>
      <c r="B512" s="97"/>
      <c r="C512" s="98"/>
      <c r="D512" s="99"/>
      <c r="E512" s="99"/>
      <c r="F512" s="99"/>
      <c r="G512" s="100"/>
      <c r="H512" s="97"/>
      <c r="I512" s="97"/>
      <c r="J512" s="97"/>
      <c r="K512" s="97"/>
      <c r="L512" s="85" t="str">
        <f t="shared" si="7"/>
        <v>TARAMA YAPILMADI</v>
      </c>
    </row>
    <row r="513" spans="1:12" ht="12.75" customHeight="1">
      <c r="A513" s="96">
        <v>509</v>
      </c>
      <c r="B513" s="97"/>
      <c r="C513" s="98"/>
      <c r="D513" s="99"/>
      <c r="E513" s="99"/>
      <c r="F513" s="99"/>
      <c r="G513" s="100"/>
      <c r="H513" s="97"/>
      <c r="I513" s="97"/>
      <c r="J513" s="97"/>
      <c r="K513" s="97"/>
      <c r="L513" s="85" t="str">
        <f t="shared" si="7"/>
        <v>TARAMA YAPILMADI</v>
      </c>
    </row>
    <row r="514" spans="1:12" ht="12.75" customHeight="1">
      <c r="A514" s="96">
        <v>510</v>
      </c>
      <c r="B514" s="97"/>
      <c r="C514" s="98"/>
      <c r="D514" s="99"/>
      <c r="E514" s="99"/>
      <c r="F514" s="99"/>
      <c r="G514" s="100"/>
      <c r="H514" s="97"/>
      <c r="I514" s="97"/>
      <c r="J514" s="97"/>
      <c r="K514" s="97"/>
      <c r="L514" s="85" t="str">
        <f t="shared" si="7"/>
        <v>TARAMA YAPILMADI</v>
      </c>
    </row>
    <row r="515" spans="1:12" ht="12.75" customHeight="1">
      <c r="A515" s="96">
        <v>511</v>
      </c>
      <c r="B515" s="97"/>
      <c r="C515" s="98"/>
      <c r="D515" s="99"/>
      <c r="E515" s="99"/>
      <c r="F515" s="99"/>
      <c r="G515" s="100"/>
      <c r="H515" s="97"/>
      <c r="I515" s="97"/>
      <c r="J515" s="97"/>
      <c r="K515" s="97"/>
      <c r="L515" s="85" t="str">
        <f t="shared" si="7"/>
        <v>TARAMA YAPILMADI</v>
      </c>
    </row>
    <row r="516" spans="1:12" ht="12.75" customHeight="1">
      <c r="A516" s="96">
        <v>512</v>
      </c>
      <c r="B516" s="97"/>
      <c r="C516" s="98"/>
      <c r="D516" s="99"/>
      <c r="E516" s="99"/>
      <c r="F516" s="99"/>
      <c r="G516" s="100"/>
      <c r="H516" s="97"/>
      <c r="I516" s="97"/>
      <c r="J516" s="97"/>
      <c r="K516" s="97"/>
      <c r="L516" s="85" t="str">
        <f t="shared" si="7"/>
        <v>TARAMA YAPILMADI</v>
      </c>
    </row>
    <row r="517" spans="1:12" ht="12.75" customHeight="1">
      <c r="A517" s="96">
        <v>513</v>
      </c>
      <c r="B517" s="97"/>
      <c r="C517" s="98"/>
      <c r="D517" s="99"/>
      <c r="E517" s="99"/>
      <c r="F517" s="99"/>
      <c r="G517" s="100"/>
      <c r="H517" s="97"/>
      <c r="I517" s="97"/>
      <c r="J517" s="97"/>
      <c r="K517" s="97"/>
      <c r="L517" s="85" t="str">
        <f t="shared" ref="L517:L580" si="8">IF(G517=$K$1,$G$3,(IF(H517=$K$1,$H$4,(IF(I517=$K$1,$I$4,(IF(J517=$K$1,$J$4,(IF(K517=$K$1,$K$4,$J$1)))))))))</f>
        <v>TARAMA YAPILMADI</v>
      </c>
    </row>
    <row r="518" spans="1:12" ht="12.75" customHeight="1">
      <c r="A518" s="96">
        <v>514</v>
      </c>
      <c r="B518" s="97"/>
      <c r="C518" s="98"/>
      <c r="D518" s="99"/>
      <c r="E518" s="99"/>
      <c r="F518" s="99"/>
      <c r="G518" s="100"/>
      <c r="H518" s="97"/>
      <c r="I518" s="97"/>
      <c r="J518" s="97"/>
      <c r="K518" s="97"/>
      <c r="L518" s="85" t="str">
        <f t="shared" si="8"/>
        <v>TARAMA YAPILMADI</v>
      </c>
    </row>
    <row r="519" spans="1:12" ht="12.75" customHeight="1">
      <c r="A519" s="96">
        <v>515</v>
      </c>
      <c r="B519" s="97"/>
      <c r="C519" s="98"/>
      <c r="D519" s="99"/>
      <c r="E519" s="99"/>
      <c r="F519" s="99"/>
      <c r="G519" s="100"/>
      <c r="H519" s="97"/>
      <c r="I519" s="97"/>
      <c r="J519" s="97"/>
      <c r="K519" s="97"/>
      <c r="L519" s="85" t="str">
        <f t="shared" si="8"/>
        <v>TARAMA YAPILMADI</v>
      </c>
    </row>
    <row r="520" spans="1:12" ht="12.75" customHeight="1">
      <c r="A520" s="96">
        <v>516</v>
      </c>
      <c r="B520" s="97"/>
      <c r="C520" s="98"/>
      <c r="D520" s="99"/>
      <c r="E520" s="99"/>
      <c r="F520" s="99"/>
      <c r="G520" s="100"/>
      <c r="H520" s="97"/>
      <c r="I520" s="97"/>
      <c r="J520" s="97"/>
      <c r="K520" s="97"/>
      <c r="L520" s="85" t="str">
        <f t="shared" si="8"/>
        <v>TARAMA YAPILMADI</v>
      </c>
    </row>
    <row r="521" spans="1:12" ht="12.75" customHeight="1">
      <c r="A521" s="96">
        <v>517</v>
      </c>
      <c r="B521" s="97"/>
      <c r="C521" s="98"/>
      <c r="D521" s="99"/>
      <c r="E521" s="99"/>
      <c r="F521" s="99"/>
      <c r="G521" s="100"/>
      <c r="H521" s="97"/>
      <c r="I521" s="97"/>
      <c r="J521" s="97"/>
      <c r="K521" s="97"/>
      <c r="L521" s="85" t="str">
        <f t="shared" si="8"/>
        <v>TARAMA YAPILMADI</v>
      </c>
    </row>
    <row r="522" spans="1:12" ht="12.75" customHeight="1">
      <c r="A522" s="96">
        <v>518</v>
      </c>
      <c r="B522" s="97"/>
      <c r="C522" s="98"/>
      <c r="D522" s="99"/>
      <c r="E522" s="99"/>
      <c r="F522" s="99"/>
      <c r="G522" s="100"/>
      <c r="H522" s="97"/>
      <c r="I522" s="97"/>
      <c r="J522" s="97"/>
      <c r="K522" s="97"/>
      <c r="L522" s="85" t="str">
        <f t="shared" si="8"/>
        <v>TARAMA YAPILMADI</v>
      </c>
    </row>
    <row r="523" spans="1:12" ht="12.75" customHeight="1">
      <c r="A523" s="96">
        <v>519</v>
      </c>
      <c r="B523" s="97"/>
      <c r="C523" s="98"/>
      <c r="D523" s="99"/>
      <c r="E523" s="99"/>
      <c r="F523" s="99"/>
      <c r="G523" s="100"/>
      <c r="H523" s="97"/>
      <c r="I523" s="97"/>
      <c r="J523" s="97"/>
      <c r="K523" s="97"/>
      <c r="L523" s="85" t="str">
        <f t="shared" si="8"/>
        <v>TARAMA YAPILMADI</v>
      </c>
    </row>
    <row r="524" spans="1:12" ht="12.75" customHeight="1">
      <c r="A524" s="96">
        <v>520</v>
      </c>
      <c r="B524" s="97"/>
      <c r="C524" s="98"/>
      <c r="D524" s="99"/>
      <c r="E524" s="99"/>
      <c r="F524" s="99"/>
      <c r="G524" s="100"/>
      <c r="H524" s="97"/>
      <c r="I524" s="97"/>
      <c r="J524" s="97"/>
      <c r="K524" s="97"/>
      <c r="L524" s="85" t="str">
        <f t="shared" si="8"/>
        <v>TARAMA YAPILMADI</v>
      </c>
    </row>
    <row r="525" spans="1:12" ht="12.75" customHeight="1">
      <c r="A525" s="96">
        <v>521</v>
      </c>
      <c r="B525" s="97"/>
      <c r="C525" s="98"/>
      <c r="D525" s="99"/>
      <c r="E525" s="99"/>
      <c r="F525" s="99"/>
      <c r="G525" s="100"/>
      <c r="H525" s="97"/>
      <c r="I525" s="97"/>
      <c r="J525" s="97"/>
      <c r="K525" s="97"/>
      <c r="L525" s="85" t="str">
        <f t="shared" si="8"/>
        <v>TARAMA YAPILMADI</v>
      </c>
    </row>
    <row r="526" spans="1:12" ht="12.75" customHeight="1">
      <c r="A526" s="96">
        <v>522</v>
      </c>
      <c r="B526" s="97"/>
      <c r="C526" s="98"/>
      <c r="D526" s="99"/>
      <c r="E526" s="99"/>
      <c r="F526" s="99"/>
      <c r="G526" s="100"/>
      <c r="H526" s="97"/>
      <c r="I526" s="97"/>
      <c r="J526" s="97"/>
      <c r="K526" s="97"/>
      <c r="L526" s="85" t="str">
        <f t="shared" si="8"/>
        <v>TARAMA YAPILMADI</v>
      </c>
    </row>
    <row r="527" spans="1:12" ht="12.75" customHeight="1">
      <c r="A527" s="96">
        <v>523</v>
      </c>
      <c r="B527" s="97"/>
      <c r="C527" s="98"/>
      <c r="D527" s="99"/>
      <c r="E527" s="99"/>
      <c r="F527" s="99"/>
      <c r="G527" s="100"/>
      <c r="H527" s="97"/>
      <c r="I527" s="97"/>
      <c r="J527" s="97"/>
      <c r="K527" s="97"/>
      <c r="L527" s="85" t="str">
        <f t="shared" si="8"/>
        <v>TARAMA YAPILMADI</v>
      </c>
    </row>
    <row r="528" spans="1:12" ht="12.75" customHeight="1">
      <c r="A528" s="96">
        <v>524</v>
      </c>
      <c r="B528" s="97"/>
      <c r="C528" s="98"/>
      <c r="D528" s="99"/>
      <c r="E528" s="99"/>
      <c r="F528" s="99"/>
      <c r="G528" s="100"/>
      <c r="H528" s="97"/>
      <c r="I528" s="97"/>
      <c r="J528" s="97"/>
      <c r="K528" s="97"/>
      <c r="L528" s="85" t="str">
        <f t="shared" si="8"/>
        <v>TARAMA YAPILMADI</v>
      </c>
    </row>
    <row r="529" spans="1:12" ht="12.75" customHeight="1">
      <c r="A529" s="96">
        <v>525</v>
      </c>
      <c r="B529" s="97"/>
      <c r="C529" s="98"/>
      <c r="D529" s="99"/>
      <c r="E529" s="99"/>
      <c r="F529" s="99"/>
      <c r="G529" s="100"/>
      <c r="H529" s="97"/>
      <c r="I529" s="97"/>
      <c r="J529" s="97"/>
      <c r="K529" s="97"/>
      <c r="L529" s="85" t="str">
        <f t="shared" si="8"/>
        <v>TARAMA YAPILMADI</v>
      </c>
    </row>
    <row r="530" spans="1:12" ht="12.75" customHeight="1">
      <c r="A530" s="96">
        <v>526</v>
      </c>
      <c r="B530" s="97"/>
      <c r="C530" s="98"/>
      <c r="D530" s="99"/>
      <c r="E530" s="99"/>
      <c r="F530" s="99"/>
      <c r="G530" s="100"/>
      <c r="H530" s="97"/>
      <c r="I530" s="97"/>
      <c r="J530" s="97"/>
      <c r="K530" s="97"/>
      <c r="L530" s="85" t="str">
        <f t="shared" si="8"/>
        <v>TARAMA YAPILMADI</v>
      </c>
    </row>
    <row r="531" spans="1:12" ht="12.75" customHeight="1">
      <c r="A531" s="96">
        <v>527</v>
      </c>
      <c r="B531" s="97"/>
      <c r="C531" s="98"/>
      <c r="D531" s="99"/>
      <c r="E531" s="99"/>
      <c r="F531" s="99"/>
      <c r="G531" s="100"/>
      <c r="H531" s="97"/>
      <c r="I531" s="97"/>
      <c r="J531" s="97"/>
      <c r="K531" s="97"/>
      <c r="L531" s="85" t="str">
        <f t="shared" si="8"/>
        <v>TARAMA YAPILMADI</v>
      </c>
    </row>
    <row r="532" spans="1:12" ht="12.75" customHeight="1">
      <c r="A532" s="96">
        <v>528</v>
      </c>
      <c r="B532" s="97"/>
      <c r="C532" s="98"/>
      <c r="D532" s="99"/>
      <c r="E532" s="99"/>
      <c r="F532" s="99"/>
      <c r="G532" s="100"/>
      <c r="H532" s="97"/>
      <c r="I532" s="97"/>
      <c r="J532" s="97"/>
      <c r="K532" s="97"/>
      <c r="L532" s="85" t="str">
        <f t="shared" si="8"/>
        <v>TARAMA YAPILMADI</v>
      </c>
    </row>
    <row r="533" spans="1:12" ht="12.75" customHeight="1">
      <c r="A533" s="96">
        <v>529</v>
      </c>
      <c r="B533" s="97"/>
      <c r="C533" s="98"/>
      <c r="D533" s="99"/>
      <c r="E533" s="99"/>
      <c r="F533" s="99"/>
      <c r="G533" s="100"/>
      <c r="H533" s="97"/>
      <c r="I533" s="97"/>
      <c r="J533" s="97"/>
      <c r="K533" s="97"/>
      <c r="L533" s="85" t="str">
        <f t="shared" si="8"/>
        <v>TARAMA YAPILMADI</v>
      </c>
    </row>
    <row r="534" spans="1:12" ht="12.75" customHeight="1">
      <c r="A534" s="96">
        <v>530</v>
      </c>
      <c r="B534" s="97"/>
      <c r="C534" s="98"/>
      <c r="D534" s="99"/>
      <c r="E534" s="99"/>
      <c r="F534" s="99"/>
      <c r="G534" s="100"/>
      <c r="H534" s="97"/>
      <c r="I534" s="97"/>
      <c r="J534" s="97"/>
      <c r="K534" s="97"/>
      <c r="L534" s="85" t="str">
        <f t="shared" si="8"/>
        <v>TARAMA YAPILMADI</v>
      </c>
    </row>
    <row r="535" spans="1:12" ht="12.75" customHeight="1">
      <c r="A535" s="96">
        <v>531</v>
      </c>
      <c r="B535" s="97"/>
      <c r="C535" s="98"/>
      <c r="D535" s="99"/>
      <c r="E535" s="99"/>
      <c r="F535" s="99"/>
      <c r="G535" s="100"/>
      <c r="H535" s="97"/>
      <c r="I535" s="97"/>
      <c r="J535" s="97"/>
      <c r="K535" s="97"/>
      <c r="L535" s="85" t="str">
        <f t="shared" si="8"/>
        <v>TARAMA YAPILMADI</v>
      </c>
    </row>
    <row r="536" spans="1:12" ht="12.75" customHeight="1">
      <c r="A536" s="96">
        <v>532</v>
      </c>
      <c r="B536" s="97"/>
      <c r="C536" s="98"/>
      <c r="D536" s="99"/>
      <c r="E536" s="99"/>
      <c r="F536" s="99"/>
      <c r="G536" s="100"/>
      <c r="H536" s="97"/>
      <c r="I536" s="97"/>
      <c r="J536" s="97"/>
      <c r="K536" s="97"/>
      <c r="L536" s="85" t="str">
        <f t="shared" si="8"/>
        <v>TARAMA YAPILMADI</v>
      </c>
    </row>
    <row r="537" spans="1:12" ht="12.75" customHeight="1">
      <c r="A537" s="96">
        <v>533</v>
      </c>
      <c r="B537" s="97"/>
      <c r="C537" s="98"/>
      <c r="D537" s="99"/>
      <c r="E537" s="99"/>
      <c r="F537" s="99"/>
      <c r="G537" s="100"/>
      <c r="H537" s="97"/>
      <c r="I537" s="97"/>
      <c r="J537" s="97"/>
      <c r="K537" s="97"/>
      <c r="L537" s="85" t="str">
        <f t="shared" si="8"/>
        <v>TARAMA YAPILMADI</v>
      </c>
    </row>
    <row r="538" spans="1:12" ht="12.75" customHeight="1">
      <c r="A538" s="96">
        <v>534</v>
      </c>
      <c r="B538" s="97"/>
      <c r="C538" s="98"/>
      <c r="D538" s="99"/>
      <c r="E538" s="99"/>
      <c r="F538" s="99"/>
      <c r="G538" s="100"/>
      <c r="H538" s="97"/>
      <c r="I538" s="97"/>
      <c r="J538" s="97"/>
      <c r="K538" s="97"/>
      <c r="L538" s="85" t="str">
        <f t="shared" si="8"/>
        <v>TARAMA YAPILMADI</v>
      </c>
    </row>
    <row r="539" spans="1:12" ht="12.75" customHeight="1">
      <c r="A539" s="96">
        <v>535</v>
      </c>
      <c r="B539" s="97"/>
      <c r="C539" s="98"/>
      <c r="D539" s="99"/>
      <c r="E539" s="99"/>
      <c r="F539" s="99"/>
      <c r="G539" s="100"/>
      <c r="H539" s="97"/>
      <c r="I539" s="97"/>
      <c r="J539" s="97"/>
      <c r="K539" s="97"/>
      <c r="L539" s="85" t="str">
        <f t="shared" si="8"/>
        <v>TARAMA YAPILMADI</v>
      </c>
    </row>
    <row r="540" spans="1:12" ht="12.75" customHeight="1">
      <c r="A540" s="96">
        <v>536</v>
      </c>
      <c r="B540" s="97"/>
      <c r="C540" s="98"/>
      <c r="D540" s="99"/>
      <c r="E540" s="99"/>
      <c r="F540" s="99"/>
      <c r="G540" s="100"/>
      <c r="H540" s="97"/>
      <c r="I540" s="97"/>
      <c r="J540" s="97"/>
      <c r="K540" s="97"/>
      <c r="L540" s="85" t="str">
        <f t="shared" si="8"/>
        <v>TARAMA YAPILMADI</v>
      </c>
    </row>
    <row r="541" spans="1:12" ht="12.75" customHeight="1">
      <c r="A541" s="96">
        <v>537</v>
      </c>
      <c r="B541" s="97"/>
      <c r="C541" s="98"/>
      <c r="D541" s="99"/>
      <c r="E541" s="99"/>
      <c r="F541" s="99"/>
      <c r="G541" s="100"/>
      <c r="H541" s="97"/>
      <c r="I541" s="97"/>
      <c r="J541" s="97"/>
      <c r="K541" s="97"/>
      <c r="L541" s="85" t="str">
        <f t="shared" si="8"/>
        <v>TARAMA YAPILMADI</v>
      </c>
    </row>
    <row r="542" spans="1:12" ht="12.75" customHeight="1">
      <c r="A542" s="96">
        <v>538</v>
      </c>
      <c r="B542" s="97"/>
      <c r="C542" s="98"/>
      <c r="D542" s="99"/>
      <c r="E542" s="99"/>
      <c r="F542" s="99"/>
      <c r="G542" s="100"/>
      <c r="H542" s="97"/>
      <c r="I542" s="97"/>
      <c r="J542" s="97"/>
      <c r="K542" s="97"/>
      <c r="L542" s="85" t="str">
        <f t="shared" si="8"/>
        <v>TARAMA YAPILMADI</v>
      </c>
    </row>
    <row r="543" spans="1:12" ht="12.75" customHeight="1">
      <c r="A543" s="96">
        <v>539</v>
      </c>
      <c r="B543" s="97"/>
      <c r="C543" s="98"/>
      <c r="D543" s="99"/>
      <c r="E543" s="99"/>
      <c r="F543" s="99"/>
      <c r="G543" s="100"/>
      <c r="H543" s="97"/>
      <c r="I543" s="97"/>
      <c r="J543" s="97"/>
      <c r="K543" s="97"/>
      <c r="L543" s="85" t="str">
        <f t="shared" si="8"/>
        <v>TARAMA YAPILMADI</v>
      </c>
    </row>
    <row r="544" spans="1:12" ht="12.75" customHeight="1">
      <c r="A544" s="96">
        <v>540</v>
      </c>
      <c r="B544" s="97"/>
      <c r="C544" s="98"/>
      <c r="D544" s="99"/>
      <c r="E544" s="99"/>
      <c r="F544" s="99"/>
      <c r="G544" s="100"/>
      <c r="H544" s="97"/>
      <c r="I544" s="97"/>
      <c r="J544" s="97"/>
      <c r="K544" s="97"/>
      <c r="L544" s="85" t="str">
        <f t="shared" si="8"/>
        <v>TARAMA YAPILMADI</v>
      </c>
    </row>
    <row r="545" spans="1:12" ht="12.75" customHeight="1">
      <c r="A545" s="96">
        <v>541</v>
      </c>
      <c r="B545" s="97"/>
      <c r="C545" s="98"/>
      <c r="D545" s="99"/>
      <c r="E545" s="99"/>
      <c r="F545" s="99"/>
      <c r="G545" s="100"/>
      <c r="H545" s="97"/>
      <c r="I545" s="97"/>
      <c r="J545" s="97"/>
      <c r="K545" s="97"/>
      <c r="L545" s="85" t="str">
        <f t="shared" si="8"/>
        <v>TARAMA YAPILMADI</v>
      </c>
    </row>
    <row r="546" spans="1:12" ht="12.75" customHeight="1">
      <c r="A546" s="96">
        <v>542</v>
      </c>
      <c r="B546" s="97"/>
      <c r="C546" s="98"/>
      <c r="D546" s="99"/>
      <c r="E546" s="99"/>
      <c r="F546" s="99"/>
      <c r="G546" s="100"/>
      <c r="H546" s="97"/>
      <c r="I546" s="97"/>
      <c r="J546" s="97"/>
      <c r="K546" s="97"/>
      <c r="L546" s="85" t="str">
        <f t="shared" si="8"/>
        <v>TARAMA YAPILMADI</v>
      </c>
    </row>
    <row r="547" spans="1:12" ht="12.75" customHeight="1">
      <c r="A547" s="96">
        <v>543</v>
      </c>
      <c r="B547" s="97"/>
      <c r="C547" s="98"/>
      <c r="D547" s="99"/>
      <c r="E547" s="99"/>
      <c r="F547" s="99"/>
      <c r="G547" s="100"/>
      <c r="H547" s="97"/>
      <c r="I547" s="97"/>
      <c r="J547" s="97"/>
      <c r="K547" s="97"/>
      <c r="L547" s="85" t="str">
        <f t="shared" si="8"/>
        <v>TARAMA YAPILMADI</v>
      </c>
    </row>
    <row r="548" spans="1:12" ht="12.75" customHeight="1">
      <c r="A548" s="96">
        <v>544</v>
      </c>
      <c r="B548" s="97"/>
      <c r="C548" s="98"/>
      <c r="D548" s="99"/>
      <c r="E548" s="99"/>
      <c r="F548" s="99"/>
      <c r="G548" s="100"/>
      <c r="H548" s="97"/>
      <c r="I548" s="97"/>
      <c r="J548" s="97"/>
      <c r="K548" s="97"/>
      <c r="L548" s="85" t="str">
        <f t="shared" si="8"/>
        <v>TARAMA YAPILMADI</v>
      </c>
    </row>
    <row r="549" spans="1:12" ht="12.75" customHeight="1">
      <c r="A549" s="96">
        <v>545</v>
      </c>
      <c r="B549" s="97"/>
      <c r="C549" s="98"/>
      <c r="D549" s="99"/>
      <c r="E549" s="99"/>
      <c r="F549" s="99"/>
      <c r="G549" s="100"/>
      <c r="H549" s="97"/>
      <c r="I549" s="97"/>
      <c r="J549" s="97"/>
      <c r="K549" s="97"/>
      <c r="L549" s="85" t="str">
        <f t="shared" si="8"/>
        <v>TARAMA YAPILMADI</v>
      </c>
    </row>
    <row r="550" spans="1:12" ht="12.75" customHeight="1">
      <c r="A550" s="96">
        <v>546</v>
      </c>
      <c r="B550" s="97"/>
      <c r="C550" s="98"/>
      <c r="D550" s="99"/>
      <c r="E550" s="99"/>
      <c r="F550" s="99"/>
      <c r="G550" s="100"/>
      <c r="H550" s="97"/>
      <c r="I550" s="97"/>
      <c r="J550" s="97"/>
      <c r="K550" s="97"/>
      <c r="L550" s="85" t="str">
        <f t="shared" si="8"/>
        <v>TARAMA YAPILMADI</v>
      </c>
    </row>
    <row r="551" spans="1:12" ht="12.75" customHeight="1">
      <c r="A551" s="96">
        <v>547</v>
      </c>
      <c r="B551" s="97"/>
      <c r="C551" s="98"/>
      <c r="D551" s="99"/>
      <c r="E551" s="99"/>
      <c r="F551" s="99"/>
      <c r="G551" s="100"/>
      <c r="H551" s="97"/>
      <c r="I551" s="97"/>
      <c r="J551" s="97"/>
      <c r="K551" s="97"/>
      <c r="L551" s="85" t="str">
        <f t="shared" si="8"/>
        <v>TARAMA YAPILMADI</v>
      </c>
    </row>
    <row r="552" spans="1:12" ht="12.75" customHeight="1">
      <c r="A552" s="96">
        <v>548</v>
      </c>
      <c r="B552" s="97"/>
      <c r="C552" s="98"/>
      <c r="D552" s="99"/>
      <c r="E552" s="99"/>
      <c r="F552" s="99"/>
      <c r="G552" s="100"/>
      <c r="H552" s="97"/>
      <c r="I552" s="97"/>
      <c r="J552" s="97"/>
      <c r="K552" s="97"/>
      <c r="L552" s="85" t="str">
        <f t="shared" si="8"/>
        <v>TARAMA YAPILMADI</v>
      </c>
    </row>
    <row r="553" spans="1:12" ht="12.75" customHeight="1">
      <c r="A553" s="96">
        <v>549</v>
      </c>
      <c r="B553" s="97"/>
      <c r="C553" s="98"/>
      <c r="D553" s="99"/>
      <c r="E553" s="99"/>
      <c r="F553" s="99"/>
      <c r="G553" s="100"/>
      <c r="H553" s="97"/>
      <c r="I553" s="97"/>
      <c r="J553" s="97"/>
      <c r="K553" s="97"/>
      <c r="L553" s="85" t="str">
        <f t="shared" si="8"/>
        <v>TARAMA YAPILMADI</v>
      </c>
    </row>
    <row r="554" spans="1:12" ht="12.75" customHeight="1">
      <c r="A554" s="96">
        <v>550</v>
      </c>
      <c r="B554" s="97"/>
      <c r="C554" s="98"/>
      <c r="D554" s="99"/>
      <c r="E554" s="99"/>
      <c r="F554" s="99"/>
      <c r="G554" s="100"/>
      <c r="H554" s="97"/>
      <c r="I554" s="97"/>
      <c r="J554" s="97"/>
      <c r="K554" s="97"/>
      <c r="L554" s="85" t="str">
        <f t="shared" si="8"/>
        <v>TARAMA YAPILMADI</v>
      </c>
    </row>
    <row r="555" spans="1:12" ht="12.75" customHeight="1">
      <c r="A555" s="96">
        <v>551</v>
      </c>
      <c r="B555" s="97"/>
      <c r="C555" s="98"/>
      <c r="D555" s="99"/>
      <c r="E555" s="99"/>
      <c r="F555" s="99"/>
      <c r="G555" s="100"/>
      <c r="H555" s="97"/>
      <c r="I555" s="97"/>
      <c r="J555" s="97"/>
      <c r="K555" s="97"/>
      <c r="L555" s="85" t="str">
        <f t="shared" si="8"/>
        <v>TARAMA YAPILMADI</v>
      </c>
    </row>
    <row r="556" spans="1:12" ht="12.75" customHeight="1">
      <c r="A556" s="96">
        <v>552</v>
      </c>
      <c r="B556" s="97"/>
      <c r="C556" s="98"/>
      <c r="D556" s="99"/>
      <c r="E556" s="99"/>
      <c r="F556" s="99"/>
      <c r="G556" s="100"/>
      <c r="H556" s="97"/>
      <c r="I556" s="97"/>
      <c r="J556" s="97"/>
      <c r="K556" s="97"/>
      <c r="L556" s="85" t="str">
        <f t="shared" si="8"/>
        <v>TARAMA YAPILMADI</v>
      </c>
    </row>
    <row r="557" spans="1:12" ht="12.75" customHeight="1">
      <c r="A557" s="96">
        <v>553</v>
      </c>
      <c r="B557" s="97"/>
      <c r="C557" s="98"/>
      <c r="D557" s="99"/>
      <c r="E557" s="99"/>
      <c r="F557" s="99"/>
      <c r="G557" s="100"/>
      <c r="H557" s="97"/>
      <c r="I557" s="97"/>
      <c r="J557" s="97"/>
      <c r="K557" s="97"/>
      <c r="L557" s="85" t="str">
        <f t="shared" si="8"/>
        <v>TARAMA YAPILMADI</v>
      </c>
    </row>
    <row r="558" spans="1:12" ht="12.75" customHeight="1">
      <c r="A558" s="96">
        <v>554</v>
      </c>
      <c r="B558" s="97"/>
      <c r="C558" s="98"/>
      <c r="D558" s="99"/>
      <c r="E558" s="99"/>
      <c r="F558" s="99"/>
      <c r="G558" s="100"/>
      <c r="H558" s="97"/>
      <c r="I558" s="97"/>
      <c r="J558" s="97"/>
      <c r="K558" s="97"/>
      <c r="L558" s="85" t="str">
        <f t="shared" si="8"/>
        <v>TARAMA YAPILMADI</v>
      </c>
    </row>
    <row r="559" spans="1:12" ht="12.75" customHeight="1">
      <c r="A559" s="96">
        <v>555</v>
      </c>
      <c r="B559" s="97"/>
      <c r="C559" s="98"/>
      <c r="D559" s="99"/>
      <c r="E559" s="99"/>
      <c r="F559" s="99"/>
      <c r="G559" s="100"/>
      <c r="H559" s="97"/>
      <c r="I559" s="97"/>
      <c r="J559" s="97"/>
      <c r="K559" s="97"/>
      <c r="L559" s="85" t="str">
        <f t="shared" si="8"/>
        <v>TARAMA YAPILMADI</v>
      </c>
    </row>
    <row r="560" spans="1:12" ht="12.75" customHeight="1">
      <c r="A560" s="96">
        <v>556</v>
      </c>
      <c r="B560" s="97"/>
      <c r="C560" s="98"/>
      <c r="D560" s="99"/>
      <c r="E560" s="99"/>
      <c r="F560" s="99"/>
      <c r="G560" s="100"/>
      <c r="H560" s="97"/>
      <c r="I560" s="97"/>
      <c r="J560" s="97"/>
      <c r="K560" s="97"/>
      <c r="L560" s="85" t="str">
        <f t="shared" si="8"/>
        <v>TARAMA YAPILMADI</v>
      </c>
    </row>
    <row r="561" spans="1:12" ht="12.75" customHeight="1">
      <c r="A561" s="96">
        <v>557</v>
      </c>
      <c r="B561" s="97"/>
      <c r="C561" s="98"/>
      <c r="D561" s="99"/>
      <c r="E561" s="99"/>
      <c r="F561" s="99"/>
      <c r="G561" s="100"/>
      <c r="H561" s="97"/>
      <c r="I561" s="97"/>
      <c r="J561" s="97"/>
      <c r="K561" s="97"/>
      <c r="L561" s="85" t="str">
        <f t="shared" si="8"/>
        <v>TARAMA YAPILMADI</v>
      </c>
    </row>
    <row r="562" spans="1:12" ht="12.75" customHeight="1">
      <c r="A562" s="96">
        <v>558</v>
      </c>
      <c r="B562" s="97"/>
      <c r="C562" s="98"/>
      <c r="D562" s="99"/>
      <c r="E562" s="99"/>
      <c r="F562" s="99"/>
      <c r="G562" s="100"/>
      <c r="H562" s="97"/>
      <c r="I562" s="97"/>
      <c r="J562" s="97"/>
      <c r="K562" s="97"/>
      <c r="L562" s="85" t="str">
        <f t="shared" si="8"/>
        <v>TARAMA YAPILMADI</v>
      </c>
    </row>
    <row r="563" spans="1:12" ht="12.75" customHeight="1">
      <c r="A563" s="96">
        <v>559</v>
      </c>
      <c r="B563" s="97"/>
      <c r="C563" s="98"/>
      <c r="D563" s="99"/>
      <c r="E563" s="99"/>
      <c r="F563" s="99"/>
      <c r="G563" s="100"/>
      <c r="H563" s="97"/>
      <c r="I563" s="97"/>
      <c r="J563" s="97"/>
      <c r="K563" s="97"/>
      <c r="L563" s="85" t="str">
        <f t="shared" si="8"/>
        <v>TARAMA YAPILMADI</v>
      </c>
    </row>
    <row r="564" spans="1:12" ht="12.75" customHeight="1">
      <c r="A564" s="96">
        <v>560</v>
      </c>
      <c r="B564" s="97"/>
      <c r="C564" s="98"/>
      <c r="D564" s="99"/>
      <c r="E564" s="99"/>
      <c r="F564" s="99"/>
      <c r="G564" s="100"/>
      <c r="H564" s="97"/>
      <c r="I564" s="97"/>
      <c r="J564" s="97"/>
      <c r="K564" s="97"/>
      <c r="L564" s="85" t="str">
        <f t="shared" si="8"/>
        <v>TARAMA YAPILMADI</v>
      </c>
    </row>
    <row r="565" spans="1:12" ht="12.75" customHeight="1">
      <c r="A565" s="96">
        <v>561</v>
      </c>
      <c r="B565" s="97"/>
      <c r="C565" s="98"/>
      <c r="D565" s="99"/>
      <c r="E565" s="99"/>
      <c r="F565" s="99"/>
      <c r="G565" s="100"/>
      <c r="H565" s="97"/>
      <c r="I565" s="97"/>
      <c r="J565" s="97"/>
      <c r="K565" s="97"/>
      <c r="L565" s="85" t="str">
        <f t="shared" si="8"/>
        <v>TARAMA YAPILMADI</v>
      </c>
    </row>
    <row r="566" spans="1:12" ht="12.75" customHeight="1">
      <c r="A566" s="96">
        <v>562</v>
      </c>
      <c r="B566" s="97"/>
      <c r="C566" s="98"/>
      <c r="D566" s="99"/>
      <c r="E566" s="99"/>
      <c r="F566" s="99"/>
      <c r="G566" s="100"/>
      <c r="H566" s="97"/>
      <c r="I566" s="97"/>
      <c r="J566" s="97"/>
      <c r="K566" s="97"/>
      <c r="L566" s="85" t="str">
        <f t="shared" si="8"/>
        <v>TARAMA YAPILMADI</v>
      </c>
    </row>
    <row r="567" spans="1:12" ht="12.75" customHeight="1">
      <c r="A567" s="96">
        <v>563</v>
      </c>
      <c r="B567" s="97"/>
      <c r="C567" s="98"/>
      <c r="D567" s="99"/>
      <c r="E567" s="99"/>
      <c r="F567" s="99"/>
      <c r="G567" s="100"/>
      <c r="H567" s="97"/>
      <c r="I567" s="97"/>
      <c r="J567" s="97"/>
      <c r="K567" s="97"/>
      <c r="L567" s="85" t="str">
        <f t="shared" si="8"/>
        <v>TARAMA YAPILMADI</v>
      </c>
    </row>
    <row r="568" spans="1:12" ht="12.75" customHeight="1">
      <c r="A568" s="96">
        <v>564</v>
      </c>
      <c r="B568" s="97"/>
      <c r="C568" s="98"/>
      <c r="D568" s="99"/>
      <c r="E568" s="99"/>
      <c r="F568" s="99"/>
      <c r="G568" s="100"/>
      <c r="H568" s="97"/>
      <c r="I568" s="97"/>
      <c r="J568" s="97"/>
      <c r="K568" s="97"/>
      <c r="L568" s="85" t="str">
        <f t="shared" si="8"/>
        <v>TARAMA YAPILMADI</v>
      </c>
    </row>
    <row r="569" spans="1:12" ht="12.75" customHeight="1">
      <c r="A569" s="96">
        <v>565</v>
      </c>
      <c r="B569" s="97"/>
      <c r="C569" s="98"/>
      <c r="D569" s="99"/>
      <c r="E569" s="99"/>
      <c r="F569" s="99"/>
      <c r="G569" s="100"/>
      <c r="H569" s="97"/>
      <c r="I569" s="97"/>
      <c r="J569" s="97"/>
      <c r="K569" s="97"/>
      <c r="L569" s="85" t="str">
        <f t="shared" si="8"/>
        <v>TARAMA YAPILMADI</v>
      </c>
    </row>
    <row r="570" spans="1:12" ht="12.75" customHeight="1">
      <c r="A570" s="96">
        <v>566</v>
      </c>
      <c r="B570" s="97"/>
      <c r="C570" s="98"/>
      <c r="D570" s="99"/>
      <c r="E570" s="99"/>
      <c r="F570" s="99"/>
      <c r="G570" s="100"/>
      <c r="H570" s="97"/>
      <c r="I570" s="97"/>
      <c r="J570" s="97"/>
      <c r="K570" s="97"/>
      <c r="L570" s="85" t="str">
        <f t="shared" si="8"/>
        <v>TARAMA YAPILMADI</v>
      </c>
    </row>
    <row r="571" spans="1:12" ht="12.75" customHeight="1">
      <c r="A571" s="96">
        <v>567</v>
      </c>
      <c r="B571" s="97"/>
      <c r="C571" s="98"/>
      <c r="D571" s="99"/>
      <c r="E571" s="99"/>
      <c r="F571" s="99"/>
      <c r="G571" s="100"/>
      <c r="H571" s="97"/>
      <c r="I571" s="97"/>
      <c r="J571" s="97"/>
      <c r="K571" s="97"/>
      <c r="L571" s="85" t="str">
        <f t="shared" si="8"/>
        <v>TARAMA YAPILMADI</v>
      </c>
    </row>
    <row r="572" spans="1:12" ht="12.75" customHeight="1">
      <c r="A572" s="96">
        <v>568</v>
      </c>
      <c r="B572" s="97"/>
      <c r="C572" s="98"/>
      <c r="D572" s="99"/>
      <c r="E572" s="99"/>
      <c r="F572" s="99"/>
      <c r="G572" s="100"/>
      <c r="H572" s="97"/>
      <c r="I572" s="97"/>
      <c r="J572" s="97"/>
      <c r="K572" s="97"/>
      <c r="L572" s="85" t="str">
        <f t="shared" si="8"/>
        <v>TARAMA YAPILMADI</v>
      </c>
    </row>
    <row r="573" spans="1:12" ht="12.75" customHeight="1">
      <c r="A573" s="96">
        <v>569</v>
      </c>
      <c r="B573" s="97"/>
      <c r="C573" s="98"/>
      <c r="D573" s="99"/>
      <c r="E573" s="99"/>
      <c r="F573" s="99"/>
      <c r="G573" s="100"/>
      <c r="H573" s="97"/>
      <c r="I573" s="97"/>
      <c r="J573" s="97"/>
      <c r="K573" s="97"/>
      <c r="L573" s="85" t="str">
        <f t="shared" si="8"/>
        <v>TARAMA YAPILMADI</v>
      </c>
    </row>
    <row r="574" spans="1:12" ht="12.75" customHeight="1">
      <c r="A574" s="96">
        <v>570</v>
      </c>
      <c r="B574" s="97"/>
      <c r="C574" s="98"/>
      <c r="D574" s="99"/>
      <c r="E574" s="99"/>
      <c r="F574" s="99"/>
      <c r="G574" s="100"/>
      <c r="H574" s="97"/>
      <c r="I574" s="97"/>
      <c r="J574" s="97"/>
      <c r="K574" s="97"/>
      <c r="L574" s="85" t="str">
        <f t="shared" si="8"/>
        <v>TARAMA YAPILMADI</v>
      </c>
    </row>
    <row r="575" spans="1:12" ht="12.75" customHeight="1">
      <c r="A575" s="96">
        <v>571</v>
      </c>
      <c r="B575" s="97"/>
      <c r="C575" s="98"/>
      <c r="D575" s="99"/>
      <c r="E575" s="99"/>
      <c r="F575" s="99"/>
      <c r="G575" s="100"/>
      <c r="H575" s="97"/>
      <c r="I575" s="97"/>
      <c r="J575" s="97"/>
      <c r="K575" s="97"/>
      <c r="L575" s="85" t="str">
        <f t="shared" si="8"/>
        <v>TARAMA YAPILMADI</v>
      </c>
    </row>
    <row r="576" spans="1:12" ht="12.75" customHeight="1">
      <c r="A576" s="96">
        <v>572</v>
      </c>
      <c r="B576" s="97"/>
      <c r="C576" s="98"/>
      <c r="D576" s="99"/>
      <c r="E576" s="99"/>
      <c r="F576" s="99"/>
      <c r="G576" s="100"/>
      <c r="H576" s="97"/>
      <c r="I576" s="97"/>
      <c r="J576" s="97"/>
      <c r="K576" s="97"/>
      <c r="L576" s="85" t="str">
        <f t="shared" si="8"/>
        <v>TARAMA YAPILMADI</v>
      </c>
    </row>
    <row r="577" spans="1:12" ht="12.75" customHeight="1">
      <c r="A577" s="96">
        <v>573</v>
      </c>
      <c r="B577" s="97"/>
      <c r="C577" s="98"/>
      <c r="D577" s="99"/>
      <c r="E577" s="99"/>
      <c r="F577" s="99"/>
      <c r="G577" s="100"/>
      <c r="H577" s="97"/>
      <c r="I577" s="97"/>
      <c r="J577" s="97"/>
      <c r="K577" s="97"/>
      <c r="L577" s="85" t="str">
        <f t="shared" si="8"/>
        <v>TARAMA YAPILMADI</v>
      </c>
    </row>
    <row r="578" spans="1:12" ht="12.75" customHeight="1">
      <c r="A578" s="96">
        <v>574</v>
      </c>
      <c r="B578" s="97"/>
      <c r="C578" s="98"/>
      <c r="D578" s="99"/>
      <c r="E578" s="99"/>
      <c r="F578" s="99"/>
      <c r="G578" s="100"/>
      <c r="H578" s="97"/>
      <c r="I578" s="97"/>
      <c r="J578" s="97"/>
      <c r="K578" s="97"/>
      <c r="L578" s="85" t="str">
        <f t="shared" si="8"/>
        <v>TARAMA YAPILMADI</v>
      </c>
    </row>
    <row r="579" spans="1:12" ht="12.75" customHeight="1">
      <c r="A579" s="96">
        <v>575</v>
      </c>
      <c r="B579" s="97"/>
      <c r="C579" s="98"/>
      <c r="D579" s="99"/>
      <c r="E579" s="99"/>
      <c r="F579" s="99"/>
      <c r="G579" s="100"/>
      <c r="H579" s="97"/>
      <c r="I579" s="97"/>
      <c r="J579" s="97"/>
      <c r="K579" s="97"/>
      <c r="L579" s="85" t="str">
        <f t="shared" si="8"/>
        <v>TARAMA YAPILMADI</v>
      </c>
    </row>
    <row r="580" spans="1:12" ht="12.75" customHeight="1">
      <c r="A580" s="96">
        <v>576</v>
      </c>
      <c r="B580" s="97"/>
      <c r="C580" s="98"/>
      <c r="D580" s="99"/>
      <c r="E580" s="99"/>
      <c r="F580" s="99"/>
      <c r="G580" s="100"/>
      <c r="H580" s="97"/>
      <c r="I580" s="97"/>
      <c r="J580" s="97"/>
      <c r="K580" s="97"/>
      <c r="L580" s="85" t="str">
        <f t="shared" si="8"/>
        <v>TARAMA YAPILMADI</v>
      </c>
    </row>
    <row r="581" spans="1:12" ht="12.75" customHeight="1">
      <c r="A581" s="96">
        <v>577</v>
      </c>
      <c r="B581" s="97"/>
      <c r="C581" s="98"/>
      <c r="D581" s="99"/>
      <c r="E581" s="99"/>
      <c r="F581" s="99"/>
      <c r="G581" s="100"/>
      <c r="H581" s="97"/>
      <c r="I581" s="97"/>
      <c r="J581" s="97"/>
      <c r="K581" s="97"/>
      <c r="L581" s="85" t="str">
        <f t="shared" ref="L581:L604" si="9">IF(G581=$K$1,$G$3,(IF(H581=$K$1,$H$4,(IF(I581=$K$1,$I$4,(IF(J581=$K$1,$J$4,(IF(K581=$K$1,$K$4,$J$1)))))))))</f>
        <v>TARAMA YAPILMADI</v>
      </c>
    </row>
    <row r="582" spans="1:12" ht="12.75" customHeight="1">
      <c r="A582" s="96">
        <v>578</v>
      </c>
      <c r="B582" s="97"/>
      <c r="C582" s="98"/>
      <c r="D582" s="99"/>
      <c r="E582" s="99"/>
      <c r="F582" s="99"/>
      <c r="G582" s="100"/>
      <c r="H582" s="97"/>
      <c r="I582" s="97"/>
      <c r="J582" s="97"/>
      <c r="K582" s="97"/>
      <c r="L582" s="85" t="str">
        <f t="shared" si="9"/>
        <v>TARAMA YAPILMADI</v>
      </c>
    </row>
    <row r="583" spans="1:12" ht="12.75" customHeight="1">
      <c r="A583" s="96">
        <v>579</v>
      </c>
      <c r="B583" s="97"/>
      <c r="C583" s="98"/>
      <c r="D583" s="99"/>
      <c r="E583" s="99"/>
      <c r="F583" s="99"/>
      <c r="G583" s="100"/>
      <c r="H583" s="97"/>
      <c r="I583" s="97"/>
      <c r="J583" s="97"/>
      <c r="K583" s="97"/>
      <c r="L583" s="85" t="str">
        <f t="shared" si="9"/>
        <v>TARAMA YAPILMADI</v>
      </c>
    </row>
    <row r="584" spans="1:12" ht="12.75" customHeight="1">
      <c r="A584" s="96">
        <v>580</v>
      </c>
      <c r="B584" s="97"/>
      <c r="C584" s="98"/>
      <c r="D584" s="99"/>
      <c r="E584" s="99"/>
      <c r="F584" s="99"/>
      <c r="G584" s="100"/>
      <c r="H584" s="97"/>
      <c r="I584" s="97"/>
      <c r="J584" s="97"/>
      <c r="K584" s="97"/>
      <c r="L584" s="85" t="str">
        <f t="shared" si="9"/>
        <v>TARAMA YAPILMADI</v>
      </c>
    </row>
    <row r="585" spans="1:12" ht="12.75" customHeight="1">
      <c r="A585" s="96">
        <v>581</v>
      </c>
      <c r="B585" s="97"/>
      <c r="C585" s="98"/>
      <c r="D585" s="99"/>
      <c r="E585" s="99"/>
      <c r="F585" s="99"/>
      <c r="G585" s="100"/>
      <c r="H585" s="97"/>
      <c r="I585" s="97"/>
      <c r="J585" s="97"/>
      <c r="K585" s="97"/>
      <c r="L585" s="85" t="str">
        <f t="shared" si="9"/>
        <v>TARAMA YAPILMADI</v>
      </c>
    </row>
    <row r="586" spans="1:12" ht="12.75" customHeight="1">
      <c r="A586" s="96">
        <v>582</v>
      </c>
      <c r="B586" s="97"/>
      <c r="C586" s="98"/>
      <c r="D586" s="99"/>
      <c r="E586" s="99"/>
      <c r="F586" s="99"/>
      <c r="G586" s="100"/>
      <c r="H586" s="97"/>
      <c r="I586" s="97"/>
      <c r="J586" s="97"/>
      <c r="K586" s="97"/>
      <c r="L586" s="85" t="str">
        <f t="shared" si="9"/>
        <v>TARAMA YAPILMADI</v>
      </c>
    </row>
    <row r="587" spans="1:12" ht="12.75" customHeight="1">
      <c r="A587" s="96">
        <v>583</v>
      </c>
      <c r="B587" s="97"/>
      <c r="C587" s="98"/>
      <c r="D587" s="99"/>
      <c r="E587" s="99"/>
      <c r="F587" s="99"/>
      <c r="G587" s="100"/>
      <c r="H587" s="97"/>
      <c r="I587" s="97"/>
      <c r="J587" s="97"/>
      <c r="K587" s="97"/>
      <c r="L587" s="85" t="str">
        <f t="shared" si="9"/>
        <v>TARAMA YAPILMADI</v>
      </c>
    </row>
    <row r="588" spans="1:12" ht="12.75" customHeight="1">
      <c r="A588" s="96">
        <v>584</v>
      </c>
      <c r="B588" s="97"/>
      <c r="C588" s="98"/>
      <c r="D588" s="99"/>
      <c r="E588" s="99"/>
      <c r="F588" s="99"/>
      <c r="G588" s="100"/>
      <c r="H588" s="97"/>
      <c r="I588" s="97"/>
      <c r="J588" s="97"/>
      <c r="K588" s="97"/>
      <c r="L588" s="85" t="str">
        <f t="shared" si="9"/>
        <v>TARAMA YAPILMADI</v>
      </c>
    </row>
    <row r="589" spans="1:12" ht="12.75" customHeight="1">
      <c r="A589" s="96">
        <v>585</v>
      </c>
      <c r="B589" s="97"/>
      <c r="C589" s="98"/>
      <c r="D589" s="99"/>
      <c r="E589" s="99"/>
      <c r="F589" s="99"/>
      <c r="G589" s="100"/>
      <c r="H589" s="97"/>
      <c r="I589" s="97"/>
      <c r="J589" s="97"/>
      <c r="K589" s="97"/>
      <c r="L589" s="85" t="str">
        <f t="shared" si="9"/>
        <v>TARAMA YAPILMADI</v>
      </c>
    </row>
    <row r="590" spans="1:12" ht="12.75" customHeight="1">
      <c r="A590" s="96">
        <v>586</v>
      </c>
      <c r="B590" s="97"/>
      <c r="C590" s="98"/>
      <c r="D590" s="99"/>
      <c r="E590" s="99"/>
      <c r="F590" s="99"/>
      <c r="G590" s="100"/>
      <c r="H590" s="97"/>
      <c r="I590" s="97"/>
      <c r="J590" s="97"/>
      <c r="K590" s="97"/>
      <c r="L590" s="85" t="str">
        <f t="shared" si="9"/>
        <v>TARAMA YAPILMADI</v>
      </c>
    </row>
    <row r="591" spans="1:12" ht="12.75" customHeight="1">
      <c r="A591" s="96">
        <v>587</v>
      </c>
      <c r="B591" s="97"/>
      <c r="C591" s="98"/>
      <c r="D591" s="99"/>
      <c r="E591" s="99"/>
      <c r="F591" s="99"/>
      <c r="G591" s="100"/>
      <c r="H591" s="97"/>
      <c r="I591" s="97"/>
      <c r="J591" s="97"/>
      <c r="K591" s="97"/>
      <c r="L591" s="85" t="str">
        <f t="shared" si="9"/>
        <v>TARAMA YAPILMADI</v>
      </c>
    </row>
    <row r="592" spans="1:12" ht="12.75" customHeight="1">
      <c r="A592" s="96">
        <v>588</v>
      </c>
      <c r="B592" s="97"/>
      <c r="C592" s="98"/>
      <c r="D592" s="99"/>
      <c r="E592" s="99"/>
      <c r="F592" s="99"/>
      <c r="G592" s="100"/>
      <c r="H592" s="97"/>
      <c r="I592" s="97"/>
      <c r="J592" s="97"/>
      <c r="K592" s="97"/>
      <c r="L592" s="85" t="str">
        <f t="shared" si="9"/>
        <v>TARAMA YAPILMADI</v>
      </c>
    </row>
    <row r="593" spans="1:12" ht="12.75" customHeight="1">
      <c r="A593" s="96">
        <v>589</v>
      </c>
      <c r="B593" s="97"/>
      <c r="C593" s="98"/>
      <c r="D593" s="99"/>
      <c r="E593" s="99"/>
      <c r="F593" s="99"/>
      <c r="G593" s="100"/>
      <c r="H593" s="97"/>
      <c r="I593" s="97"/>
      <c r="J593" s="97"/>
      <c r="K593" s="97"/>
      <c r="L593" s="85" t="str">
        <f t="shared" si="9"/>
        <v>TARAMA YAPILMADI</v>
      </c>
    </row>
    <row r="594" spans="1:12" ht="12.75" customHeight="1">
      <c r="A594" s="96">
        <v>590</v>
      </c>
      <c r="B594" s="97"/>
      <c r="C594" s="98"/>
      <c r="D594" s="99"/>
      <c r="E594" s="99"/>
      <c r="F594" s="99"/>
      <c r="G594" s="100"/>
      <c r="H594" s="97"/>
      <c r="I594" s="97"/>
      <c r="J594" s="97"/>
      <c r="K594" s="97"/>
      <c r="L594" s="85" t="str">
        <f t="shared" si="9"/>
        <v>TARAMA YAPILMADI</v>
      </c>
    </row>
    <row r="595" spans="1:12" ht="12.75" customHeight="1">
      <c r="A595" s="96">
        <v>591</v>
      </c>
      <c r="B595" s="97"/>
      <c r="C595" s="98"/>
      <c r="D595" s="99"/>
      <c r="E595" s="99"/>
      <c r="F595" s="99"/>
      <c r="G595" s="100"/>
      <c r="H595" s="97"/>
      <c r="I595" s="97"/>
      <c r="J595" s="97"/>
      <c r="K595" s="97"/>
      <c r="L595" s="85" t="str">
        <f t="shared" si="9"/>
        <v>TARAMA YAPILMADI</v>
      </c>
    </row>
    <row r="596" spans="1:12" ht="12.75" customHeight="1">
      <c r="A596" s="96">
        <v>592</v>
      </c>
      <c r="B596" s="97"/>
      <c r="C596" s="98"/>
      <c r="D596" s="99"/>
      <c r="E596" s="99"/>
      <c r="F596" s="99"/>
      <c r="G596" s="100"/>
      <c r="H596" s="97"/>
      <c r="I596" s="97"/>
      <c r="J596" s="97"/>
      <c r="K596" s="97"/>
      <c r="L596" s="85" t="str">
        <f t="shared" si="9"/>
        <v>TARAMA YAPILMADI</v>
      </c>
    </row>
    <row r="597" spans="1:12" ht="12.75" customHeight="1">
      <c r="A597" s="96">
        <v>593</v>
      </c>
      <c r="B597" s="101"/>
      <c r="C597" s="102"/>
      <c r="D597" s="102"/>
      <c r="E597" s="102"/>
      <c r="F597" s="102"/>
      <c r="G597" s="100"/>
      <c r="H597" s="97"/>
      <c r="I597" s="97"/>
      <c r="J597" s="97"/>
      <c r="K597" s="97"/>
      <c r="L597" s="85" t="str">
        <f t="shared" si="9"/>
        <v>TARAMA YAPILMADI</v>
      </c>
    </row>
    <row r="598" spans="1:12" ht="12.75" customHeight="1">
      <c r="A598" s="96">
        <v>594</v>
      </c>
      <c r="B598" s="101"/>
      <c r="C598" s="102"/>
      <c r="D598" s="102"/>
      <c r="E598" s="102"/>
      <c r="F598" s="102"/>
      <c r="G598" s="100"/>
      <c r="H598" s="97"/>
      <c r="I598" s="97"/>
      <c r="J598" s="97"/>
      <c r="K598" s="97"/>
      <c r="L598" s="85" t="str">
        <f t="shared" si="9"/>
        <v>TARAMA YAPILMADI</v>
      </c>
    </row>
    <row r="599" spans="1:12" ht="12.75" customHeight="1">
      <c r="A599" s="96">
        <v>595</v>
      </c>
      <c r="B599" s="101"/>
      <c r="C599" s="102"/>
      <c r="D599" s="102"/>
      <c r="E599" s="102"/>
      <c r="F599" s="102"/>
      <c r="G599" s="100"/>
      <c r="H599" s="97"/>
      <c r="I599" s="97"/>
      <c r="J599" s="97"/>
      <c r="K599" s="97"/>
      <c r="L599" s="85" t="str">
        <f t="shared" si="9"/>
        <v>TARAMA YAPILMADI</v>
      </c>
    </row>
    <row r="600" spans="1:12" ht="12.75" customHeight="1">
      <c r="A600" s="96">
        <v>596</v>
      </c>
      <c r="B600" s="101"/>
      <c r="C600" s="102"/>
      <c r="D600" s="102"/>
      <c r="E600" s="102"/>
      <c r="F600" s="102"/>
      <c r="G600" s="100"/>
      <c r="H600" s="97"/>
      <c r="I600" s="97"/>
      <c r="J600" s="97"/>
      <c r="K600" s="97"/>
      <c r="L600" s="85" t="str">
        <f t="shared" si="9"/>
        <v>TARAMA YAPILMADI</v>
      </c>
    </row>
    <row r="601" spans="1:12" ht="12.75" customHeight="1">
      <c r="A601" s="96">
        <v>597</v>
      </c>
      <c r="B601" s="101"/>
      <c r="C601" s="102"/>
      <c r="D601" s="102"/>
      <c r="E601" s="102"/>
      <c r="F601" s="102"/>
      <c r="G601" s="100"/>
      <c r="H601" s="97"/>
      <c r="I601" s="97"/>
      <c r="J601" s="97"/>
      <c r="K601" s="97"/>
      <c r="L601" s="85" t="str">
        <f t="shared" si="9"/>
        <v>TARAMA YAPILMADI</v>
      </c>
    </row>
    <row r="602" spans="1:12" ht="12.75" customHeight="1">
      <c r="A602" s="96">
        <v>598</v>
      </c>
      <c r="B602" s="101"/>
      <c r="C602" s="102"/>
      <c r="D602" s="102"/>
      <c r="E602" s="102"/>
      <c r="F602" s="102"/>
      <c r="G602" s="100"/>
      <c r="H602" s="97"/>
      <c r="I602" s="97"/>
      <c r="J602" s="97"/>
      <c r="K602" s="97"/>
      <c r="L602" s="85" t="str">
        <f t="shared" si="9"/>
        <v>TARAMA YAPILMADI</v>
      </c>
    </row>
    <row r="603" spans="1:12" ht="12.75" customHeight="1">
      <c r="A603" s="96">
        <v>599</v>
      </c>
      <c r="B603" s="101"/>
      <c r="C603" s="102"/>
      <c r="D603" s="102"/>
      <c r="E603" s="102"/>
      <c r="F603" s="102"/>
      <c r="G603" s="100"/>
      <c r="H603" s="97"/>
      <c r="I603" s="97"/>
      <c r="J603" s="97"/>
      <c r="K603" s="97"/>
      <c r="L603" s="85" t="str">
        <f t="shared" si="9"/>
        <v>TARAMA YAPILMADI</v>
      </c>
    </row>
    <row r="604" spans="1:12" ht="12.75" customHeight="1">
      <c r="A604" s="96">
        <v>600</v>
      </c>
      <c r="B604" s="101"/>
      <c r="C604" s="102"/>
      <c r="D604" s="102"/>
      <c r="E604" s="102"/>
      <c r="F604" s="102"/>
      <c r="G604" s="100"/>
      <c r="H604" s="97"/>
      <c r="I604" s="97"/>
      <c r="J604" s="97"/>
      <c r="K604" s="97"/>
      <c r="L604" s="85" t="str">
        <f t="shared" si="9"/>
        <v>TARAMA YAPILMADI</v>
      </c>
    </row>
    <row r="605" spans="1:12" ht="12.75" customHeight="1">
      <c r="A605" s="86"/>
      <c r="B605" s="87"/>
      <c r="C605" s="88"/>
      <c r="D605" s="88"/>
      <c r="E605" s="88"/>
      <c r="F605" s="88"/>
      <c r="G605" s="88"/>
    </row>
    <row r="606" spans="1:12" ht="12.75" customHeight="1">
      <c r="A606" s="86"/>
      <c r="B606" s="87"/>
      <c r="C606" s="88"/>
      <c r="D606" s="88"/>
      <c r="E606" s="88"/>
      <c r="F606" s="88"/>
      <c r="G606" s="88"/>
    </row>
    <row r="607" spans="1:12" ht="12.75" customHeight="1">
      <c r="A607" s="86"/>
      <c r="B607" s="87"/>
      <c r="C607" s="88"/>
      <c r="D607" s="88"/>
      <c r="E607" s="88"/>
      <c r="F607" s="88"/>
      <c r="G607" s="88"/>
    </row>
    <row r="608" spans="1:12" ht="12.75" customHeight="1">
      <c r="A608" s="86"/>
      <c r="B608" s="87"/>
      <c r="C608" s="88"/>
      <c r="D608" s="88"/>
      <c r="E608" s="88"/>
      <c r="F608" s="88"/>
      <c r="G608" s="88"/>
    </row>
    <row r="609" spans="1:7" ht="12.75" customHeight="1">
      <c r="A609" s="86"/>
      <c r="B609" s="87"/>
      <c r="C609" s="88"/>
      <c r="D609" s="88"/>
      <c r="E609" s="88"/>
      <c r="F609" s="88"/>
      <c r="G609" s="88"/>
    </row>
    <row r="610" spans="1:7" ht="12.75" customHeight="1">
      <c r="A610" s="86"/>
      <c r="B610" s="87"/>
      <c r="C610" s="88"/>
      <c r="D610" s="88"/>
      <c r="E610" s="88"/>
      <c r="F610" s="88"/>
      <c r="G610" s="88"/>
    </row>
    <row r="611" spans="1:7" ht="12.75" customHeight="1">
      <c r="A611" s="86"/>
      <c r="B611" s="87"/>
    </row>
    <row r="612" spans="1:7" ht="12.75" customHeight="1">
      <c r="A612" s="86"/>
      <c r="B612" s="87"/>
    </row>
    <row r="613" spans="1:7" ht="12.75" customHeight="1">
      <c r="A613" s="86"/>
      <c r="B613" s="87"/>
    </row>
    <row r="614" spans="1:7" ht="12.75" customHeight="1">
      <c r="A614" s="86"/>
      <c r="B614" s="87"/>
    </row>
  </sheetData>
  <sheetProtection password="CC59" sheet="1" objects="1" scenarios="1"/>
  <mergeCells count="9">
    <mergeCell ref="L3:L4"/>
    <mergeCell ref="A2:K2"/>
    <mergeCell ref="A3:A4"/>
    <mergeCell ref="B3:B4"/>
    <mergeCell ref="C3:C4"/>
    <mergeCell ref="D3:D4"/>
    <mergeCell ref="E3:E4"/>
    <mergeCell ref="F3:F4"/>
    <mergeCell ref="G3:G4"/>
  </mergeCells>
  <conditionalFormatting sqref="H1:H604">
    <cfRule type="containsText" dxfId="15" priority="5" stopIfTrue="1" operator="containsText" text="X">
      <formula>NOT(ISERROR(SEARCH("X",H1)))</formula>
    </cfRule>
  </conditionalFormatting>
  <conditionalFormatting sqref="I5:I604">
    <cfRule type="containsText" dxfId="14" priority="4" stopIfTrue="1" operator="containsText" text="x">
      <formula>NOT(ISERROR(SEARCH("x",I5)))</formula>
    </cfRule>
  </conditionalFormatting>
  <conditionalFormatting sqref="J5:J604">
    <cfRule type="containsText" dxfId="13" priority="3" stopIfTrue="1" operator="containsText" text="x">
      <formula>NOT(ISERROR(SEARCH("x",J5)))</formula>
    </cfRule>
  </conditionalFormatting>
  <conditionalFormatting sqref="K5:K604">
    <cfRule type="containsText" dxfId="12" priority="2" stopIfTrue="1" operator="containsText" text="x">
      <formula>NOT(ISERROR(SEARCH("x",K5)))</formula>
    </cfRule>
  </conditionalFormatting>
  <conditionalFormatting sqref="G5:G604">
    <cfRule type="containsText" dxfId="11" priority="1" operator="containsText" text="X">
      <formula>NOT(ISERROR(SEARCH("X",G5)))</formula>
    </cfRule>
  </conditionalFormatting>
  <pageMargins left="0.25" right="0.25" top="0.25" bottom="0.25" header="0" footer="0"/>
  <pageSetup paperSize="9" fitToWidth="0" fitToHeight="0" orientation="portrait" horizontalDpi="1200" verticalDpi="1200" r:id="rId1"/>
  <headerFooter alignWithMargins="0"/>
  <rowBreaks count="25" manualBreakCount="25">
    <brk id="1429" min="1" max="256" man="1"/>
    <brk id="1477" min="1" max="256" man="1"/>
    <brk id="1524" min="1" max="256" man="1"/>
    <brk id="1569" min="1" max="256" man="1"/>
    <brk id="1616" min="1" max="256" man="1"/>
    <brk id="1663" min="1" max="256" man="1"/>
    <brk id="1710" min="1" max="256" man="1"/>
    <brk id="1757" min="1" max="256" man="1"/>
    <brk id="1807" min="1" max="256" man="1"/>
    <brk id="1812" min="1" max="256" man="1"/>
    <brk id="1858" min="1" max="256" man="1"/>
    <brk id="1903" min="1" max="256" man="1"/>
    <brk id="1949" min="1" max="256" man="1"/>
    <brk id="1993" min="1" max="256" man="1"/>
    <brk id="2039" min="1" max="256" man="1"/>
    <brk id="2085" min="1" max="256" man="1"/>
    <brk id="2130" min="1" max="256" man="1"/>
    <brk id="2179" min="1" max="256" man="1"/>
    <brk id="2227" min="1" max="256" man="1"/>
    <brk id="2272" min="1" max="256" man="1"/>
    <brk id="2317" min="1" max="256" man="1"/>
    <brk id="2362" min="1" max="256" man="1"/>
    <brk id="2407" min="1" max="256" man="1"/>
    <brk id="2452" min="1" max="256" man="1"/>
    <brk id="2494" min="1" max="25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18"/>
  <sheetViews>
    <sheetView topLeftCell="A49" workbookViewId="0">
      <selection activeCell="T3" sqref="T3"/>
    </sheetView>
  </sheetViews>
  <sheetFormatPr defaultRowHeight="27" customHeight="1"/>
  <cols>
    <col min="1" max="1" width="5.140625" style="66" customWidth="1"/>
    <col min="2" max="2" width="19.5703125" style="66" bestFit="1" customWidth="1"/>
    <col min="3" max="6" width="11.5703125" style="66" customWidth="1"/>
    <col min="7" max="7" width="4.140625" style="66" customWidth="1"/>
    <col min="8" max="11" width="9.28515625" style="66" bestFit="1" customWidth="1"/>
    <col min="12" max="12" width="3.42578125" style="66" customWidth="1"/>
    <col min="13" max="13" width="11.28515625" style="66" customWidth="1"/>
    <col min="14" max="14" width="3.28515625" style="66" customWidth="1"/>
    <col min="15" max="17" width="9.28515625" style="66" bestFit="1" customWidth="1"/>
    <col min="18" max="18" width="12.140625" style="66" bestFit="1" customWidth="1"/>
    <col min="19" max="16384" width="9.140625" style="66"/>
  </cols>
  <sheetData>
    <row r="1" spans="2:18" ht="99.75" customHeight="1"/>
    <row r="2" spans="2:18" ht="35.25" customHeight="1">
      <c r="B2" s="126" t="s">
        <v>74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</row>
    <row r="3" spans="2:18" ht="27" customHeight="1">
      <c r="B3" s="131"/>
      <c r="C3" s="132" t="s">
        <v>49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33"/>
      <c r="O3" s="132" t="s">
        <v>59</v>
      </c>
      <c r="P3" s="132" t="s">
        <v>60</v>
      </c>
      <c r="Q3" s="127" t="s">
        <v>61</v>
      </c>
      <c r="R3" s="127" t="s">
        <v>62</v>
      </c>
    </row>
    <row r="4" spans="2:18" ht="27" customHeight="1">
      <c r="B4" s="131"/>
      <c r="C4" s="128">
        <f>LİSTE!L2</f>
        <v>41635</v>
      </c>
      <c r="D4" s="129"/>
      <c r="E4" s="129"/>
      <c r="F4" s="129"/>
      <c r="G4" s="133"/>
      <c r="H4" s="74" t="s">
        <v>68</v>
      </c>
      <c r="I4" s="74" t="s">
        <v>69</v>
      </c>
      <c r="J4" s="74" t="s">
        <v>70</v>
      </c>
      <c r="K4" s="74" t="s">
        <v>71</v>
      </c>
      <c r="L4" s="133"/>
      <c r="M4" s="130" t="s">
        <v>67</v>
      </c>
      <c r="N4" s="134"/>
      <c r="O4" s="132"/>
      <c r="P4" s="132"/>
      <c r="Q4" s="127"/>
      <c r="R4" s="127"/>
    </row>
    <row r="5" spans="2:18" ht="45">
      <c r="B5" s="131"/>
      <c r="C5" s="76" t="s">
        <v>63</v>
      </c>
      <c r="D5" s="76" t="s">
        <v>64</v>
      </c>
      <c r="E5" s="77" t="s">
        <v>65</v>
      </c>
      <c r="F5" s="76" t="s">
        <v>66</v>
      </c>
      <c r="G5" s="134"/>
      <c r="H5" s="75">
        <v>1</v>
      </c>
      <c r="I5" s="75">
        <v>2</v>
      </c>
      <c r="J5" s="75">
        <v>3</v>
      </c>
      <c r="K5" s="75">
        <v>4</v>
      </c>
      <c r="L5" s="134"/>
      <c r="M5" s="130"/>
      <c r="N5" s="134"/>
      <c r="O5" s="132"/>
      <c r="P5" s="132"/>
      <c r="Q5" s="127"/>
      <c r="R5" s="127"/>
    </row>
    <row r="6" spans="2:18" ht="27" customHeight="1">
      <c r="B6" s="73" t="s">
        <v>26</v>
      </c>
      <c r="C6" s="67">
        <f>COUNTIF(LİSTE!$B$5:$B$604,B6)</f>
        <v>47</v>
      </c>
      <c r="D6" s="67">
        <f>'1-A'!G50</f>
        <v>0</v>
      </c>
      <c r="E6" s="67">
        <f>'1-A'!G48</f>
        <v>0</v>
      </c>
      <c r="F6" s="67">
        <f>C6-(SUM(D6:E6))</f>
        <v>47</v>
      </c>
      <c r="G6" s="134"/>
      <c r="H6" s="67">
        <f>'1-A'!H48</f>
        <v>0</v>
      </c>
      <c r="I6" s="67">
        <f>'1-A'!I48</f>
        <v>0</v>
      </c>
      <c r="J6" s="67">
        <f>'1-A'!J48</f>
        <v>0</v>
      </c>
      <c r="K6" s="67">
        <f>'1-A'!K48</f>
        <v>0</v>
      </c>
      <c r="L6" s="134"/>
      <c r="M6" s="69">
        <f>SUM(I6:K6)</f>
        <v>0</v>
      </c>
      <c r="N6" s="134"/>
      <c r="O6" s="68">
        <f>(C6-SUM(E6:F6))*4</f>
        <v>0</v>
      </c>
      <c r="P6" s="68">
        <f>'1-A'!J50</f>
        <v>0</v>
      </c>
      <c r="Q6" s="70" t="e">
        <f>P6/O6</f>
        <v>#DIV/0!</v>
      </c>
      <c r="R6" s="70" t="e">
        <f>M6/D6</f>
        <v>#DIV/0!</v>
      </c>
    </row>
    <row r="7" spans="2:18" ht="27" customHeight="1">
      <c r="B7" s="73" t="s">
        <v>27</v>
      </c>
      <c r="C7" s="67">
        <f>COUNTIF(LİSTE!$B$5:$B$604,B7)</f>
        <v>45</v>
      </c>
      <c r="D7" s="67" t="e">
        <f>#REF!</f>
        <v>#REF!</v>
      </c>
      <c r="E7" s="67" t="e">
        <f>#REF!</f>
        <v>#REF!</v>
      </c>
      <c r="F7" s="67" t="e">
        <f t="shared" ref="F7:F18" si="0">C7-(SUM(D7:E7))</f>
        <v>#REF!</v>
      </c>
      <c r="G7" s="134"/>
      <c r="H7" s="67" t="e">
        <f>#REF!</f>
        <v>#REF!</v>
      </c>
      <c r="I7" s="67" t="e">
        <f>#REF!</f>
        <v>#REF!</v>
      </c>
      <c r="J7" s="67" t="e">
        <f>#REF!</f>
        <v>#REF!</v>
      </c>
      <c r="K7" s="67" t="e">
        <f>#REF!</f>
        <v>#REF!</v>
      </c>
      <c r="L7" s="134"/>
      <c r="M7" s="69" t="e">
        <f t="shared" ref="M7:M17" si="1">SUM(I7:K7)</f>
        <v>#REF!</v>
      </c>
      <c r="N7" s="134"/>
      <c r="O7" s="68" t="e">
        <f t="shared" ref="O7:O17" si="2">(C7-SUM(E7:F7))*4</f>
        <v>#REF!</v>
      </c>
      <c r="P7" s="68" t="e">
        <f>#REF!</f>
        <v>#REF!</v>
      </c>
      <c r="Q7" s="70" t="e">
        <f t="shared" ref="Q7:Q17" si="3">P7/O7</f>
        <v>#REF!</v>
      </c>
      <c r="R7" s="70" t="e">
        <f t="shared" ref="R7:R18" si="4">M7/D7</f>
        <v>#REF!</v>
      </c>
    </row>
    <row r="8" spans="2:18" ht="27" customHeight="1">
      <c r="B8" s="73" t="s">
        <v>35</v>
      </c>
      <c r="C8" s="67">
        <f>COUNTIF(LİSTE!$B$5:$B$604,B8)</f>
        <v>45</v>
      </c>
      <c r="D8" s="67" t="e">
        <f>#REF!</f>
        <v>#REF!</v>
      </c>
      <c r="E8" s="67" t="e">
        <f>#REF!</f>
        <v>#REF!</v>
      </c>
      <c r="F8" s="67" t="e">
        <f t="shared" si="0"/>
        <v>#REF!</v>
      </c>
      <c r="G8" s="134"/>
      <c r="H8" s="67" t="e">
        <f>#REF!</f>
        <v>#REF!</v>
      </c>
      <c r="I8" s="67" t="e">
        <f>#REF!</f>
        <v>#REF!</v>
      </c>
      <c r="J8" s="67" t="e">
        <f>#REF!</f>
        <v>#REF!</v>
      </c>
      <c r="K8" s="67" t="e">
        <f>#REF!</f>
        <v>#REF!</v>
      </c>
      <c r="L8" s="134"/>
      <c r="M8" s="69" t="e">
        <f t="shared" si="1"/>
        <v>#REF!</v>
      </c>
      <c r="N8" s="134"/>
      <c r="O8" s="68" t="e">
        <f t="shared" si="2"/>
        <v>#REF!</v>
      </c>
      <c r="P8" s="68" t="e">
        <f>#REF!</f>
        <v>#REF!</v>
      </c>
      <c r="Q8" s="70" t="e">
        <f t="shared" si="3"/>
        <v>#REF!</v>
      </c>
      <c r="R8" s="70" t="e">
        <f t="shared" si="4"/>
        <v>#REF!</v>
      </c>
    </row>
    <row r="9" spans="2:18" ht="27" customHeight="1">
      <c r="B9" s="73" t="s">
        <v>36</v>
      </c>
      <c r="C9" s="67">
        <f>COUNTIF(LİSTE!$B$5:$B$604,B9)</f>
        <v>45</v>
      </c>
      <c r="D9" s="67" t="e">
        <f>#REF!</f>
        <v>#REF!</v>
      </c>
      <c r="E9" s="67" t="e">
        <f>#REF!</f>
        <v>#REF!</v>
      </c>
      <c r="F9" s="67" t="e">
        <f t="shared" si="0"/>
        <v>#REF!</v>
      </c>
      <c r="G9" s="134"/>
      <c r="H9" s="67" t="e">
        <f>#REF!</f>
        <v>#REF!</v>
      </c>
      <c r="I9" s="67" t="e">
        <f>#REF!</f>
        <v>#REF!</v>
      </c>
      <c r="J9" s="67" t="e">
        <f>#REF!</f>
        <v>#REF!</v>
      </c>
      <c r="K9" s="67" t="e">
        <f>#REF!</f>
        <v>#REF!</v>
      </c>
      <c r="L9" s="134"/>
      <c r="M9" s="69" t="e">
        <f t="shared" si="1"/>
        <v>#REF!</v>
      </c>
      <c r="N9" s="134"/>
      <c r="O9" s="68" t="e">
        <f t="shared" si="2"/>
        <v>#REF!</v>
      </c>
      <c r="P9" s="68" t="e">
        <f>#REF!</f>
        <v>#REF!</v>
      </c>
      <c r="Q9" s="70" t="e">
        <f t="shared" si="3"/>
        <v>#REF!</v>
      </c>
      <c r="R9" s="70" t="e">
        <f t="shared" si="4"/>
        <v>#REF!</v>
      </c>
    </row>
    <row r="10" spans="2:18" ht="27" customHeight="1">
      <c r="B10" s="73" t="s">
        <v>37</v>
      </c>
      <c r="C10" s="67">
        <f>COUNTIF(LİSTE!$B$5:$B$604,B10)</f>
        <v>55</v>
      </c>
      <c r="D10" s="67" t="e">
        <f>#REF!</f>
        <v>#REF!</v>
      </c>
      <c r="E10" s="67" t="e">
        <f>#REF!</f>
        <v>#REF!</v>
      </c>
      <c r="F10" s="67" t="e">
        <f t="shared" si="0"/>
        <v>#REF!</v>
      </c>
      <c r="G10" s="134"/>
      <c r="H10" s="67" t="e">
        <f>#REF!</f>
        <v>#REF!</v>
      </c>
      <c r="I10" s="67" t="e">
        <f>#REF!</f>
        <v>#REF!</v>
      </c>
      <c r="J10" s="67" t="e">
        <f>#REF!</f>
        <v>#REF!</v>
      </c>
      <c r="K10" s="67" t="e">
        <f>#REF!</f>
        <v>#REF!</v>
      </c>
      <c r="L10" s="134"/>
      <c r="M10" s="69" t="e">
        <f t="shared" si="1"/>
        <v>#REF!</v>
      </c>
      <c r="N10" s="134"/>
      <c r="O10" s="68" t="e">
        <f t="shared" si="2"/>
        <v>#REF!</v>
      </c>
      <c r="P10" s="68" t="e">
        <f>#REF!</f>
        <v>#REF!</v>
      </c>
      <c r="Q10" s="70" t="e">
        <f t="shared" si="3"/>
        <v>#REF!</v>
      </c>
      <c r="R10" s="70" t="e">
        <f t="shared" si="4"/>
        <v>#REF!</v>
      </c>
    </row>
    <row r="11" spans="2:18" ht="27" customHeight="1">
      <c r="B11" s="73" t="s">
        <v>38</v>
      </c>
      <c r="C11" s="67">
        <f>COUNTIF(LİSTE!$B$5:$B$604,B11)</f>
        <v>47</v>
      </c>
      <c r="D11" s="67" t="e">
        <f>#REF!</f>
        <v>#REF!</v>
      </c>
      <c r="E11" s="67" t="e">
        <f>#REF!</f>
        <v>#REF!</v>
      </c>
      <c r="F11" s="67" t="e">
        <f t="shared" si="0"/>
        <v>#REF!</v>
      </c>
      <c r="G11" s="134"/>
      <c r="H11" s="67" t="e">
        <f>#REF!</f>
        <v>#REF!</v>
      </c>
      <c r="I11" s="67" t="e">
        <f>#REF!</f>
        <v>#REF!</v>
      </c>
      <c r="J11" s="67" t="e">
        <f>#REF!</f>
        <v>#REF!</v>
      </c>
      <c r="K11" s="67" t="e">
        <f>#REF!</f>
        <v>#REF!</v>
      </c>
      <c r="L11" s="134"/>
      <c r="M11" s="69" t="e">
        <f t="shared" si="1"/>
        <v>#REF!</v>
      </c>
      <c r="N11" s="134"/>
      <c r="O11" s="68" t="e">
        <f t="shared" si="2"/>
        <v>#REF!</v>
      </c>
      <c r="P11" s="68" t="e">
        <f>#REF!</f>
        <v>#REF!</v>
      </c>
      <c r="Q11" s="70" t="e">
        <f t="shared" si="3"/>
        <v>#REF!</v>
      </c>
      <c r="R11" s="70" t="e">
        <f t="shared" si="4"/>
        <v>#REF!</v>
      </c>
    </row>
    <row r="12" spans="2:18" ht="27" customHeight="1">
      <c r="B12" s="73" t="s">
        <v>39</v>
      </c>
      <c r="C12" s="67">
        <f>COUNTIF(LİSTE!$B$5:$B$604,B12)</f>
        <v>45</v>
      </c>
      <c r="D12" s="67" t="e">
        <f>#REF!</f>
        <v>#REF!</v>
      </c>
      <c r="E12" s="67" t="e">
        <f>#REF!</f>
        <v>#REF!</v>
      </c>
      <c r="F12" s="67" t="e">
        <f t="shared" si="0"/>
        <v>#REF!</v>
      </c>
      <c r="G12" s="134"/>
      <c r="H12" s="67" t="e">
        <f>#REF!</f>
        <v>#REF!</v>
      </c>
      <c r="I12" s="67" t="e">
        <f>#REF!</f>
        <v>#REF!</v>
      </c>
      <c r="J12" s="67" t="e">
        <f>#REF!</f>
        <v>#REF!</v>
      </c>
      <c r="K12" s="67" t="e">
        <f>#REF!</f>
        <v>#REF!</v>
      </c>
      <c r="L12" s="134"/>
      <c r="M12" s="69" t="e">
        <f t="shared" si="1"/>
        <v>#REF!</v>
      </c>
      <c r="N12" s="134"/>
      <c r="O12" s="68" t="e">
        <f t="shared" si="2"/>
        <v>#REF!</v>
      </c>
      <c r="P12" s="68" t="e">
        <f>#REF!</f>
        <v>#REF!</v>
      </c>
      <c r="Q12" s="70" t="e">
        <f t="shared" si="3"/>
        <v>#REF!</v>
      </c>
      <c r="R12" s="70" t="e">
        <f t="shared" si="4"/>
        <v>#REF!</v>
      </c>
    </row>
    <row r="13" spans="2:18" ht="27" customHeight="1">
      <c r="B13" s="73" t="s">
        <v>40</v>
      </c>
      <c r="C13" s="67">
        <f>COUNTIF(LİSTE!$B$5:$B$604,B13)</f>
        <v>43</v>
      </c>
      <c r="D13" s="67" t="e">
        <f>#REF!</f>
        <v>#REF!</v>
      </c>
      <c r="E13" s="67" t="e">
        <f>#REF!</f>
        <v>#REF!</v>
      </c>
      <c r="F13" s="67" t="e">
        <f t="shared" si="0"/>
        <v>#REF!</v>
      </c>
      <c r="G13" s="134"/>
      <c r="H13" s="67" t="e">
        <f>#REF!</f>
        <v>#REF!</v>
      </c>
      <c r="I13" s="67" t="e">
        <f>#REF!</f>
        <v>#REF!</v>
      </c>
      <c r="J13" s="67" t="e">
        <f>#REF!</f>
        <v>#REF!</v>
      </c>
      <c r="K13" s="67" t="e">
        <f>#REF!</f>
        <v>#REF!</v>
      </c>
      <c r="L13" s="134"/>
      <c r="M13" s="69" t="e">
        <f t="shared" si="1"/>
        <v>#REF!</v>
      </c>
      <c r="N13" s="134"/>
      <c r="O13" s="68" t="e">
        <f t="shared" si="2"/>
        <v>#REF!</v>
      </c>
      <c r="P13" s="68" t="e">
        <f>#REF!</f>
        <v>#REF!</v>
      </c>
      <c r="Q13" s="70" t="e">
        <f t="shared" si="3"/>
        <v>#REF!</v>
      </c>
      <c r="R13" s="70" t="e">
        <f t="shared" si="4"/>
        <v>#REF!</v>
      </c>
    </row>
    <row r="14" spans="2:18" ht="27" customHeight="1">
      <c r="B14" s="73" t="s">
        <v>41</v>
      </c>
      <c r="C14" s="67">
        <f>COUNTIF(LİSTE!$B$5:$B$604,B14)</f>
        <v>45</v>
      </c>
      <c r="D14" s="67" t="e">
        <f>#REF!</f>
        <v>#REF!</v>
      </c>
      <c r="E14" s="67" t="e">
        <f>#REF!</f>
        <v>#REF!</v>
      </c>
      <c r="F14" s="67" t="e">
        <f t="shared" si="0"/>
        <v>#REF!</v>
      </c>
      <c r="G14" s="134"/>
      <c r="H14" s="67" t="e">
        <f>#REF!</f>
        <v>#REF!</v>
      </c>
      <c r="I14" s="67" t="e">
        <f>#REF!</f>
        <v>#REF!</v>
      </c>
      <c r="J14" s="67" t="e">
        <f>#REF!</f>
        <v>#REF!</v>
      </c>
      <c r="K14" s="67" t="e">
        <f>#REF!</f>
        <v>#REF!</v>
      </c>
      <c r="L14" s="134"/>
      <c r="M14" s="69" t="e">
        <f t="shared" si="1"/>
        <v>#REF!</v>
      </c>
      <c r="N14" s="134"/>
      <c r="O14" s="68" t="e">
        <f t="shared" si="2"/>
        <v>#REF!</v>
      </c>
      <c r="P14" s="68" t="e">
        <f>#REF!</f>
        <v>#REF!</v>
      </c>
      <c r="Q14" s="70" t="e">
        <f t="shared" si="3"/>
        <v>#REF!</v>
      </c>
      <c r="R14" s="70" t="e">
        <f t="shared" si="4"/>
        <v>#REF!</v>
      </c>
    </row>
    <row r="15" spans="2:18" ht="27" customHeight="1">
      <c r="B15" s="73" t="s">
        <v>42</v>
      </c>
      <c r="C15" s="67">
        <f>COUNTIF(LİSTE!$B$5:$B$604,B15)</f>
        <v>45</v>
      </c>
      <c r="D15" s="67" t="e">
        <f>#REF!</f>
        <v>#REF!</v>
      </c>
      <c r="E15" s="67" t="e">
        <f>#REF!</f>
        <v>#REF!</v>
      </c>
      <c r="F15" s="67" t="e">
        <f t="shared" si="0"/>
        <v>#REF!</v>
      </c>
      <c r="G15" s="134"/>
      <c r="H15" s="67" t="e">
        <f>#REF!</f>
        <v>#REF!</v>
      </c>
      <c r="I15" s="67" t="e">
        <f>#REF!</f>
        <v>#REF!</v>
      </c>
      <c r="J15" s="67" t="e">
        <f>#REF!</f>
        <v>#REF!</v>
      </c>
      <c r="K15" s="67" t="e">
        <f>#REF!</f>
        <v>#REF!</v>
      </c>
      <c r="L15" s="134"/>
      <c r="M15" s="69" t="e">
        <f t="shared" si="1"/>
        <v>#REF!</v>
      </c>
      <c r="N15" s="134"/>
      <c r="O15" s="68" t="e">
        <f t="shared" si="2"/>
        <v>#REF!</v>
      </c>
      <c r="P15" s="68" t="e">
        <f>#REF!</f>
        <v>#REF!</v>
      </c>
      <c r="Q15" s="70" t="e">
        <f t="shared" si="3"/>
        <v>#REF!</v>
      </c>
      <c r="R15" s="70" t="e">
        <f t="shared" si="4"/>
        <v>#REF!</v>
      </c>
    </row>
    <row r="16" spans="2:18" ht="27" customHeight="1">
      <c r="B16" s="73" t="s">
        <v>43</v>
      </c>
      <c r="C16" s="67">
        <f>COUNTIF(LİSTE!$B$5:$B$604,B16)</f>
        <v>0</v>
      </c>
      <c r="D16" s="67" t="e">
        <f>#REF!</f>
        <v>#REF!</v>
      </c>
      <c r="E16" s="67" t="e">
        <f>#REF!</f>
        <v>#REF!</v>
      </c>
      <c r="F16" s="67" t="e">
        <f t="shared" si="0"/>
        <v>#REF!</v>
      </c>
      <c r="G16" s="134"/>
      <c r="H16" s="67" t="e">
        <f>#REF!</f>
        <v>#REF!</v>
      </c>
      <c r="I16" s="67" t="e">
        <f>#REF!</f>
        <v>#REF!</v>
      </c>
      <c r="J16" s="67" t="e">
        <f>#REF!</f>
        <v>#REF!</v>
      </c>
      <c r="K16" s="67" t="e">
        <f>#REF!</f>
        <v>#REF!</v>
      </c>
      <c r="L16" s="134"/>
      <c r="M16" s="69" t="e">
        <f t="shared" si="1"/>
        <v>#REF!</v>
      </c>
      <c r="N16" s="134"/>
      <c r="O16" s="68" t="e">
        <f t="shared" si="2"/>
        <v>#REF!</v>
      </c>
      <c r="P16" s="68" t="e">
        <f>#REF!</f>
        <v>#REF!</v>
      </c>
      <c r="Q16" s="70" t="e">
        <f t="shared" si="3"/>
        <v>#REF!</v>
      </c>
      <c r="R16" s="70" t="e">
        <f t="shared" si="4"/>
        <v>#REF!</v>
      </c>
    </row>
    <row r="17" spans="2:18" ht="27" customHeight="1">
      <c r="B17" s="73" t="s">
        <v>44</v>
      </c>
      <c r="C17" s="67">
        <f>COUNTIF(LİSTE!$B$5:$B$604,B17)</f>
        <v>0</v>
      </c>
      <c r="D17" s="67" t="e">
        <f>#REF!</f>
        <v>#REF!</v>
      </c>
      <c r="E17" s="67" t="e">
        <f>#REF!</f>
        <v>#REF!</v>
      </c>
      <c r="F17" s="67" t="e">
        <f t="shared" si="0"/>
        <v>#REF!</v>
      </c>
      <c r="G17" s="134"/>
      <c r="H17" s="67" t="e">
        <f>#REF!</f>
        <v>#REF!</v>
      </c>
      <c r="I17" s="67" t="e">
        <f>#REF!</f>
        <v>#REF!</v>
      </c>
      <c r="J17" s="67" t="e">
        <f>#REF!</f>
        <v>#REF!</v>
      </c>
      <c r="K17" s="67" t="e">
        <f>#REF!</f>
        <v>#REF!</v>
      </c>
      <c r="L17" s="134"/>
      <c r="M17" s="69" t="e">
        <f t="shared" si="1"/>
        <v>#REF!</v>
      </c>
      <c r="N17" s="134"/>
      <c r="O17" s="68" t="e">
        <f t="shared" si="2"/>
        <v>#REF!</v>
      </c>
      <c r="P17" s="68" t="e">
        <f>#REF!</f>
        <v>#REF!</v>
      </c>
      <c r="Q17" s="70" t="e">
        <f t="shared" si="3"/>
        <v>#REF!</v>
      </c>
      <c r="R17" s="70" t="e">
        <f t="shared" si="4"/>
        <v>#REF!</v>
      </c>
    </row>
    <row r="18" spans="2:18" ht="27" customHeight="1">
      <c r="B18" s="73" t="s">
        <v>58</v>
      </c>
      <c r="C18" s="67">
        <f>SUM(C6:C17)</f>
        <v>462</v>
      </c>
      <c r="D18" s="67" t="e">
        <f>SUM(D6:D17)</f>
        <v>#REF!</v>
      </c>
      <c r="E18" s="67" t="e">
        <f>SUM(E6:E17)</f>
        <v>#REF!</v>
      </c>
      <c r="F18" s="67" t="e">
        <f t="shared" si="0"/>
        <v>#REF!</v>
      </c>
      <c r="G18" s="135"/>
      <c r="H18" s="67" t="e">
        <f>SUM(H6:H17)</f>
        <v>#REF!</v>
      </c>
      <c r="I18" s="67" t="e">
        <f t="shared" ref="I18:K18" si="5">SUM(I6:I17)</f>
        <v>#REF!</v>
      </c>
      <c r="J18" s="67" t="e">
        <f t="shared" si="5"/>
        <v>#REF!</v>
      </c>
      <c r="K18" s="67" t="e">
        <f t="shared" si="5"/>
        <v>#REF!</v>
      </c>
      <c r="L18" s="135"/>
      <c r="M18" s="69" t="e">
        <f t="shared" ref="M18" si="6">SUM(I18:K18)</f>
        <v>#REF!</v>
      </c>
      <c r="N18" s="135"/>
      <c r="O18" s="68" t="e">
        <f>SUM(O6:O17)</f>
        <v>#REF!</v>
      </c>
      <c r="P18" s="68" t="e">
        <f>SUM(P6:P17)</f>
        <v>#REF!</v>
      </c>
      <c r="Q18" s="70" t="e">
        <f t="shared" ref="Q18" si="7">P18/O18</f>
        <v>#REF!</v>
      </c>
      <c r="R18" s="70" t="e">
        <f t="shared" si="4"/>
        <v>#REF!</v>
      </c>
    </row>
  </sheetData>
  <mergeCells count="12">
    <mergeCell ref="B2:R2"/>
    <mergeCell ref="R3:R5"/>
    <mergeCell ref="C4:F4"/>
    <mergeCell ref="M4:M5"/>
    <mergeCell ref="B3:B5"/>
    <mergeCell ref="C3:M3"/>
    <mergeCell ref="O3:O5"/>
    <mergeCell ref="P3:P5"/>
    <mergeCell ref="Q3:Q5"/>
    <mergeCell ref="G4:G18"/>
    <mergeCell ref="L4:L18"/>
    <mergeCell ref="N3:N18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landscape" r:id="rId1"/>
  <ignoredErrors>
    <ignoredError sqref="Q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CN340"/>
  <sheetViews>
    <sheetView showZeros="0" tabSelected="1" zoomScale="80" zoomScaleNormal="80" zoomScaleSheetLayoutView="90" workbookViewId="0">
      <selection activeCell="L48" sqref="L48:M50"/>
    </sheetView>
  </sheetViews>
  <sheetFormatPr defaultRowHeight="16.5"/>
  <cols>
    <col min="1" max="1" width="2.85546875" style="2" customWidth="1"/>
    <col min="2" max="2" width="7.7109375" style="1" customWidth="1"/>
    <col min="3" max="3" width="7.7109375" style="2" customWidth="1"/>
    <col min="4" max="4" width="25.85546875" style="3" customWidth="1"/>
    <col min="5" max="5" width="23" style="3" customWidth="1"/>
    <col min="6" max="6" width="10.7109375" style="44" bestFit="1" customWidth="1"/>
    <col min="7" max="7" width="29.140625" style="44" bestFit="1" customWidth="1"/>
    <col min="8" max="11" width="12.42578125" style="31" customWidth="1"/>
    <col min="12" max="12" width="14.7109375" style="31" customWidth="1"/>
    <col min="13" max="13" width="14.7109375" style="23" customWidth="1"/>
    <col min="14" max="15" width="10.42578125" style="31" customWidth="1"/>
    <col min="16" max="19" width="11.28515625" style="31" customWidth="1"/>
    <col min="20" max="23" width="11.28515625" style="23" customWidth="1"/>
    <col min="24" max="26" width="11.28515625" style="4" customWidth="1"/>
    <col min="27" max="28" width="11.28515625" style="31" customWidth="1"/>
    <col min="29" max="29" width="28" style="31" bestFit="1" customWidth="1"/>
    <col min="30" max="32" width="11.28515625" style="31" customWidth="1"/>
    <col min="33" max="36" width="11.28515625" style="23" customWidth="1"/>
    <col min="37" max="40" width="11.28515625" style="4" customWidth="1"/>
    <col min="41" max="41" width="8.28515625" style="4" customWidth="1"/>
    <col min="42" max="42" width="4.7109375" style="4" hidden="1" customWidth="1"/>
    <col min="43" max="43" width="12.85546875" style="4" hidden="1" customWidth="1"/>
    <col min="44" max="44" width="17.7109375" style="4" hidden="1" customWidth="1"/>
    <col min="45" max="56" width="15.28515625" style="4" hidden="1" customWidth="1"/>
    <col min="57" max="62" width="4.42578125" style="4" hidden="1" customWidth="1"/>
    <col min="63" max="72" width="3.42578125" style="4" hidden="1" customWidth="1"/>
    <col min="73" max="73" width="11.28515625" style="4" hidden="1" customWidth="1"/>
    <col min="74" max="74" width="3.42578125" style="4" hidden="1" customWidth="1"/>
    <col min="75" max="75" width="17.28515625" style="4" hidden="1" customWidth="1"/>
    <col min="76" max="76" width="5.5703125" style="6" hidden="1" customWidth="1"/>
    <col min="77" max="77" width="25.85546875" style="6" hidden="1" customWidth="1"/>
    <col min="78" max="78" width="14.28515625" style="3" hidden="1" customWidth="1"/>
    <col min="79" max="79" width="6.42578125" style="3" hidden="1" customWidth="1"/>
    <col min="80" max="82" width="2.42578125" style="6" hidden="1" customWidth="1"/>
    <col min="83" max="84" width="2.42578125" style="58" hidden="1" customWidth="1"/>
    <col min="85" max="85" width="23.85546875" style="58" hidden="1" customWidth="1"/>
    <col min="86" max="86" width="24.42578125" style="8" hidden="1" customWidth="1"/>
    <col min="87" max="87" width="25.85546875" style="7" hidden="1" customWidth="1"/>
    <col min="88" max="88" width="32.7109375" style="7" hidden="1" customWidth="1"/>
    <col min="89" max="89" width="9.140625" style="2" hidden="1" customWidth="1"/>
    <col min="90" max="90" width="21.42578125" style="29" hidden="1" customWidth="1"/>
    <col min="91" max="91" width="16.5703125" style="2" hidden="1" customWidth="1"/>
    <col min="92" max="92" width="9.140625" style="2" hidden="1" customWidth="1"/>
    <col min="93" max="16384" width="9.140625" style="2"/>
  </cols>
  <sheetData>
    <row r="1" spans="1:88" ht="78.75" customHeight="1">
      <c r="B1" s="149" t="s">
        <v>75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88" ht="9.75" customHeight="1">
      <c r="Y2" s="5"/>
      <c r="Z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88" s="29" customFormat="1" ht="27.75" customHeight="1">
      <c r="A3" s="61"/>
      <c r="B3" s="150" t="s">
        <v>26</v>
      </c>
      <c r="C3" s="150"/>
      <c r="D3" s="150"/>
      <c r="E3" s="151" t="s">
        <v>77</v>
      </c>
      <c r="F3" s="151"/>
      <c r="G3" s="151"/>
      <c r="H3" s="151"/>
      <c r="I3" s="151"/>
      <c r="J3" s="151"/>
      <c r="K3" s="151"/>
      <c r="L3" s="151"/>
      <c r="M3" s="151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3"/>
      <c r="BY3" s="33"/>
      <c r="BZ3" s="41"/>
      <c r="CA3" s="41"/>
      <c r="CB3" s="33"/>
      <c r="CC3" s="33"/>
      <c r="CD3" s="33"/>
      <c r="CE3" s="59"/>
      <c r="CF3" s="59"/>
      <c r="CG3" s="59"/>
      <c r="CH3" s="34"/>
      <c r="CI3" s="30"/>
      <c r="CJ3" s="30"/>
    </row>
    <row r="4" spans="1:88" s="29" customFormat="1" ht="35.25" customHeight="1">
      <c r="A4" s="61"/>
      <c r="B4" s="150"/>
      <c r="C4" s="150"/>
      <c r="D4" s="150"/>
      <c r="E4" s="152" t="s">
        <v>76</v>
      </c>
      <c r="F4" s="152"/>
      <c r="G4" s="152"/>
      <c r="H4" s="152"/>
      <c r="I4" s="152"/>
      <c r="J4" s="152"/>
      <c r="K4" s="152"/>
      <c r="L4" s="152"/>
      <c r="M4" s="15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7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3"/>
      <c r="BY4" s="33"/>
      <c r="BZ4" s="41"/>
      <c r="CA4" s="41"/>
      <c r="CB4" s="33"/>
      <c r="CC4" s="33"/>
      <c r="CD4" s="33"/>
      <c r="CE4" s="59"/>
      <c r="CF4" s="59"/>
      <c r="CG4" s="59"/>
      <c r="CH4" s="34"/>
      <c r="CI4" s="30"/>
      <c r="CJ4" s="30"/>
    </row>
    <row r="5" spans="1:88" s="29" customFormat="1" ht="15.75" customHeight="1">
      <c r="B5" s="104"/>
      <c r="C5" s="105"/>
      <c r="D5" s="106"/>
      <c r="E5" s="105"/>
      <c r="F5" s="106"/>
      <c r="G5" s="106"/>
      <c r="H5" s="105"/>
      <c r="I5" s="105"/>
      <c r="J5" s="105"/>
      <c r="K5" s="105"/>
      <c r="L5" s="105"/>
      <c r="M5" s="105"/>
      <c r="N5" s="48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49"/>
      <c r="AJ5" s="49"/>
      <c r="AK5" s="49"/>
      <c r="AL5" s="49"/>
      <c r="AM5" s="49"/>
      <c r="AN5" s="7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3"/>
      <c r="BY5" s="33"/>
      <c r="BZ5" s="41"/>
      <c r="CA5" s="41"/>
      <c r="CB5" s="33"/>
      <c r="CC5" s="33"/>
      <c r="CD5" s="33"/>
      <c r="CE5" s="59"/>
      <c r="CF5" s="59"/>
      <c r="CG5" s="59"/>
      <c r="CH5" s="34"/>
      <c r="CI5" s="30"/>
      <c r="CJ5" s="30"/>
    </row>
    <row r="6" spans="1:88" s="10" customFormat="1" ht="30.75" customHeight="1">
      <c r="B6" s="153" t="s">
        <v>2</v>
      </c>
      <c r="C6" s="153" t="s">
        <v>29</v>
      </c>
      <c r="D6" s="154" t="s">
        <v>3</v>
      </c>
      <c r="E6" s="153" t="s">
        <v>4</v>
      </c>
      <c r="F6" s="153" t="s">
        <v>34</v>
      </c>
      <c r="G6" s="157" t="s">
        <v>57</v>
      </c>
      <c r="H6" s="107">
        <v>1</v>
      </c>
      <c r="I6" s="107">
        <v>2</v>
      </c>
      <c r="J6" s="107">
        <v>3</v>
      </c>
      <c r="K6" s="107">
        <v>4</v>
      </c>
      <c r="L6" s="155">
        <v>43531</v>
      </c>
      <c r="M6" s="156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37"/>
      <c r="AO6" s="37"/>
      <c r="AP6" s="37"/>
      <c r="AQ6" s="37"/>
      <c r="AR6" s="11"/>
      <c r="AS6" s="12">
        <v>1</v>
      </c>
      <c r="AT6" s="12">
        <v>2</v>
      </c>
      <c r="AU6" s="12">
        <v>3</v>
      </c>
      <c r="AV6" s="12">
        <v>4</v>
      </c>
      <c r="AW6" s="12">
        <v>5</v>
      </c>
      <c r="AX6" s="12">
        <v>6</v>
      </c>
      <c r="AY6" s="12">
        <v>7</v>
      </c>
      <c r="AZ6" s="12">
        <v>8</v>
      </c>
      <c r="BA6" s="12">
        <v>9</v>
      </c>
      <c r="BB6" s="12">
        <v>10</v>
      </c>
      <c r="BC6" s="12">
        <v>11</v>
      </c>
      <c r="BD6" s="12">
        <v>12</v>
      </c>
      <c r="BE6" s="12">
        <v>13</v>
      </c>
      <c r="BF6" s="12">
        <v>14</v>
      </c>
      <c r="BG6" s="12">
        <v>15</v>
      </c>
      <c r="BH6" s="12">
        <v>16</v>
      </c>
      <c r="BI6" s="12">
        <v>17</v>
      </c>
      <c r="BJ6" s="12">
        <v>18</v>
      </c>
      <c r="BK6" s="12">
        <v>19</v>
      </c>
      <c r="BL6" s="12">
        <v>20</v>
      </c>
      <c r="BM6" s="12">
        <v>21</v>
      </c>
      <c r="BN6" s="12">
        <v>22</v>
      </c>
      <c r="BO6" s="12">
        <v>23</v>
      </c>
      <c r="BP6" s="12"/>
      <c r="BQ6" s="12"/>
      <c r="BR6" s="12"/>
      <c r="BS6" s="12"/>
      <c r="BT6" s="12"/>
      <c r="BU6" s="11"/>
      <c r="BV6" s="11"/>
      <c r="BW6" s="11"/>
      <c r="BX6" s="12"/>
      <c r="BY6" s="12"/>
      <c r="BZ6" s="42"/>
      <c r="CA6" s="42"/>
      <c r="CB6" s="12"/>
      <c r="CC6" s="12"/>
      <c r="CD6" s="12"/>
      <c r="CE6" s="60"/>
      <c r="CF6" s="60"/>
      <c r="CG6" s="60"/>
      <c r="CH6" s="14"/>
      <c r="CI6" s="13"/>
      <c r="CJ6" s="13"/>
    </row>
    <row r="7" spans="1:88" s="19" customFormat="1" ht="30.75" customHeight="1">
      <c r="B7" s="153"/>
      <c r="C7" s="153"/>
      <c r="D7" s="154"/>
      <c r="E7" s="153"/>
      <c r="F7" s="153"/>
      <c r="G7" s="158"/>
      <c r="H7" s="108" t="s">
        <v>48</v>
      </c>
      <c r="I7" s="109" t="s">
        <v>45</v>
      </c>
      <c r="J7" s="110" t="s">
        <v>46</v>
      </c>
      <c r="K7" s="111" t="s">
        <v>47</v>
      </c>
      <c r="L7" s="140" t="s">
        <v>50</v>
      </c>
      <c r="M7" s="141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37"/>
      <c r="AO7" s="37"/>
      <c r="AP7" s="37"/>
      <c r="AQ7" s="37"/>
      <c r="AR7" s="15" t="str">
        <f>B3</f>
        <v>1. Sınıf / A Şubesi</v>
      </c>
      <c r="AS7" s="16" t="s">
        <v>26</v>
      </c>
      <c r="AT7" s="16" t="s">
        <v>27</v>
      </c>
      <c r="AU7" s="16" t="s">
        <v>35</v>
      </c>
      <c r="AV7" s="16" t="s">
        <v>36</v>
      </c>
      <c r="AW7" s="16" t="s">
        <v>37</v>
      </c>
      <c r="AX7" s="16" t="s">
        <v>38</v>
      </c>
      <c r="AY7" s="16" t="s">
        <v>39</v>
      </c>
      <c r="AZ7" s="16" t="s">
        <v>40</v>
      </c>
      <c r="BA7" s="16" t="s">
        <v>41</v>
      </c>
      <c r="BB7" s="16" t="s">
        <v>42</v>
      </c>
      <c r="BC7" s="16" t="s">
        <v>43</v>
      </c>
      <c r="BD7" s="16" t="s">
        <v>44</v>
      </c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5" t="str">
        <f>AR7</f>
        <v>1. Sınıf / A Şubesi</v>
      </c>
      <c r="BV7" s="15"/>
      <c r="BW7" s="15"/>
      <c r="BX7" s="15"/>
      <c r="BY7" s="15"/>
      <c r="BZ7" s="43" t="str">
        <f>IF(AQ7=1,AR7,IF(AQ7=2,AS7,IF(AQ7=3,AT7,IF(AQ7=4,AU7,IF(AQ7=5,AV7,IF(AQ7=6,AW7,IF(AQ7=7,AX7,IF(AQ7=8,AY7,IF(AQ7=9,AZ7,IF(AQ7=10,BA7,IF(AQ7=11,BB7,IF(AQ7=12,BC7,IF(AQ7=13,BD7,IF(AQ7=14,BE7,IF(AQ7=15,BF7,IF(AQ7=16,BG7,IF(AQ7=17,BH7,IF(AQ7=18,BI7,IF(AQ7=19,BJ7,IF(AQ7=20,BK7,IF(AQ7=21,BL7,IF(AQ7=22,BM7,IF(AQ7=23,BN7,IF(AQ7=24,BT7," "))))))))))))))))))))))))</f>
        <v/>
      </c>
      <c r="CA7" s="43" t="str">
        <f>IF(AR7=1,AS7,IF(AR7=2,AT7,IF(AR7=3,AU7,IF(AR7=4,AV7,IF(AR7=5,AW7,IF(AR7=6,AX7,IF(AR7=7,AY7,IF(AR7=8,AZ7,IF(AR7=9,BA7,IF(AR7=10,BB7,IF(AR7=11,BC7,IF(AR7=12,BD7,IF(AR7=13,BE7,IF(AR7=14,BF7,IF(AR7=15,BG7,IF(AR7=16,BH7,IF(AR7=17,BI7,IF(AR7=18,BJ7,IF(AR7=19,BK7,IF(AR7=20,BL7,IF(AR7=21,BM7,IF(AR7=22,BN7,IF(AR7=23,BO7,IF(AR7=24,BU7," "))))))))))))))))))))))))</f>
        <v/>
      </c>
      <c r="CB7" s="15"/>
      <c r="CC7" s="15"/>
      <c r="CD7" s="15"/>
      <c r="CE7" s="17"/>
      <c r="CF7" s="17"/>
      <c r="CG7" s="17"/>
      <c r="CH7" s="18"/>
      <c r="CI7" s="17"/>
      <c r="CJ7" s="17"/>
    </row>
    <row r="8" spans="1:88" s="20" customFormat="1" ht="20.25" customHeight="1">
      <c r="B8" s="112">
        <v>1</v>
      </c>
      <c r="C8" s="113">
        <f>IF(BW8=$BU$7,BX8,"")</f>
        <v>0</v>
      </c>
      <c r="D8" s="114">
        <f>IF(BW8=$BU$7,BY8,"")</f>
        <v>0</v>
      </c>
      <c r="E8" s="114">
        <f>IF(BW8=$BU$7,BZ8,"")</f>
        <v>0</v>
      </c>
      <c r="F8" s="115">
        <f>IF(BW8=$BU$7,CA8,"")</f>
        <v>0</v>
      </c>
      <c r="G8" s="116">
        <f>IF(BW8=$BU$7,CB8,"")</f>
        <v>0</v>
      </c>
      <c r="H8" s="117"/>
      <c r="I8" s="117"/>
      <c r="J8" s="117"/>
      <c r="K8" s="117"/>
      <c r="L8" s="147"/>
      <c r="M8" s="148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35"/>
      <c r="AO8" s="35"/>
      <c r="AP8" s="35"/>
      <c r="AQ8" s="35"/>
      <c r="AR8" s="22" t="s">
        <v>26</v>
      </c>
      <c r="AS8" s="21">
        <f>COUNTIF(LİSTE!$B$5:$B$653,AS7)</f>
        <v>47</v>
      </c>
      <c r="AT8" s="21">
        <f>COUNTIF(LİSTE!$B$5:$B$653,AT7)</f>
        <v>45</v>
      </c>
      <c r="AU8" s="21">
        <f>COUNTIF(LİSTE!$B$5:$B$653,AU7)</f>
        <v>45</v>
      </c>
      <c r="AV8" s="21">
        <f>COUNTIF(LİSTE!$B$5:$B$653,AV7)</f>
        <v>45</v>
      </c>
      <c r="AW8" s="21">
        <f>COUNTIF(LİSTE!$B$5:$B$653,AW7)</f>
        <v>55</v>
      </c>
      <c r="AX8" s="21">
        <f>COUNTIF(LİSTE!$B$5:$B$653,AX7)</f>
        <v>47</v>
      </c>
      <c r="AY8" s="21">
        <f>COUNTIF(LİSTE!$B$5:$B$653,AY7)</f>
        <v>45</v>
      </c>
      <c r="AZ8" s="21">
        <f>COUNTIF(LİSTE!$B$5:$B$653,AZ7)</f>
        <v>43</v>
      </c>
      <c r="BA8" s="21">
        <f>COUNTIF(LİSTE!$B$5:$B$653,BA7)</f>
        <v>45</v>
      </c>
      <c r="BB8" s="21">
        <f>COUNTIF(LİSTE!$B$5:$B$653,BB7)</f>
        <v>45</v>
      </c>
      <c r="BC8" s="21">
        <f>COUNTIF(LİSTE!$B$5:$B$653,BC7)</f>
        <v>0</v>
      </c>
      <c r="BD8" s="21">
        <f>COUNTIF(LİSTE!$B$5:$B$653,BD7)</f>
        <v>0</v>
      </c>
      <c r="BE8" s="21">
        <f>COUNTIF(LİSTE!$B$5:$B$653,BE7)</f>
        <v>0</v>
      </c>
      <c r="BF8" s="21">
        <f>COUNTIF(LİSTE!$B$5:$B$653,BF7)</f>
        <v>0</v>
      </c>
      <c r="BG8" s="21">
        <f>COUNTIF(LİSTE!$B$5:$B$653,BG7)</f>
        <v>0</v>
      </c>
      <c r="BH8" s="21">
        <f>COUNTIF(LİSTE!$B$5:$B$653,BH7)</f>
        <v>0</v>
      </c>
      <c r="BI8" s="21">
        <f>COUNTIF(LİSTE!$B$5:$B$653,BI7)</f>
        <v>0</v>
      </c>
      <c r="BJ8" s="21">
        <f>COUNTIF(LİSTE!$B$5:$B$653,BJ7)</f>
        <v>0</v>
      </c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3">
        <f>IF(AR7=AR8,AR34,IF(AR7=AR9,AS34,IF(AR7=AR10,AT34,IF(AR7=AR11,AU34,IF(AR7=AR12,AV34,IF(AR7=AR13,AW34,IF(AR7=AR14,AX34,IF(AR7=AR15,AY34,IF(AR7=AR16,AZ34,IF(AR7=AR17,BA34,IF(AR7=AR18,BB34,IF(AR7=AR19,BC34,IF(AR7=AR20,BD34,IF(AR7=AR21,BE34,IF(AR7=AR22,BF34,IF(AR7=AR23,BG34,IF(AR7=AR24,BH34,IF(AR7=AR25,BI34,IF(AR7=AR26,BJ34,IF(AR7=AR27,BK34,IF(AR7=AR28,BL34,IF(AR7=AR29,BM34,IF(AR7=AR30,BN34,IF(AR7=24,BO34,IF(AR7=25,#REF!,IF(AR7=26,#REF!,IF(AR7=27,#REF!,IF(AR7=28,#REF!,IF(AR7=29,#REF!,IF(AR7=30,#REF!," "))))))))))))))))))))))))))))))</f>
        <v>1</v>
      </c>
      <c r="BW8" s="21" t="str">
        <f>IF(BV8&lt;=$BJ$34,VLOOKUP(BV8,LİSTE!$A$5:$Y$653,2,0),"")</f>
        <v>1. Sınıf / A Şubesi</v>
      </c>
      <c r="BX8" s="23">
        <f>IF(BV8&lt;=$BJ$34,VLOOKUP(BV8,LİSTE!$A$5:$Y$653,3,0),"")</f>
        <v>0</v>
      </c>
      <c r="BY8" s="23">
        <f>IF(BV8&lt;=$BJ$34,VLOOKUP(BV8,LİSTE!$A$5:$Y$653,4,0),"")</f>
        <v>0</v>
      </c>
      <c r="BZ8" s="22">
        <f>IF(BV8&lt;=$BJ$34,VLOOKUP(BV8,LİSTE!$A$5:$Y$653,5,0),"")</f>
        <v>0</v>
      </c>
      <c r="CA8" s="22">
        <f>IF(BV8&lt;=$BJ$34,VLOOKUP(BV8,LİSTE!$A$5:$Y$653,6,0),"")</f>
        <v>0</v>
      </c>
      <c r="CB8" s="23">
        <f>IF(BV8&lt;=$BJ$34,VLOOKUP(BV8,LİSTE!$A$5:$Y$653,7,0),"")</f>
        <v>0</v>
      </c>
      <c r="CC8" s="23">
        <f>IF(BV8&lt;=$BJ$34,VLOOKUP(BV8,LİSTE!$A$5:$Y$653,8,0),"")</f>
        <v>0</v>
      </c>
      <c r="CD8" s="23">
        <f>IF(BV8&lt;=$BJ$34,VLOOKUP(BV8,LİSTE!$A$5:$Y$653,9,0),"")</f>
        <v>0</v>
      </c>
      <c r="CE8" s="23">
        <f>IF(BV8&lt;=$BJ$34,VLOOKUP(BV8,LİSTE!$A$5:$Y$653,10,0),"")</f>
        <v>0</v>
      </c>
      <c r="CF8" s="23">
        <f>IF(BV8&lt;=$BJ$34,VLOOKUP(BV8,LİSTE!$A$5:$Y$653,11,0),"")</f>
        <v>0</v>
      </c>
      <c r="CG8" s="23" t="str">
        <f>IF(BV8&lt;=$BJ$34,VLOOKUP(BV8,LİSTE!$A$5:$Y$653,12,0),"")</f>
        <v>TARAMA YAPILMADI</v>
      </c>
      <c r="CH8" s="64" t="s">
        <v>14</v>
      </c>
      <c r="CI8" s="9"/>
      <c r="CJ8" s="38" t="s">
        <v>5</v>
      </c>
    </row>
    <row r="9" spans="1:88" s="20" customFormat="1" ht="20.25" customHeight="1">
      <c r="B9" s="103">
        <v>2</v>
      </c>
      <c r="C9" s="117">
        <f t="shared" ref="C9:C47" si="0">IF(BW9=$BU$7,BX9,"")</f>
        <v>0</v>
      </c>
      <c r="D9" s="114">
        <f t="shared" ref="D9:D47" si="1">IF(BW9=$BU$7,BY9,"")</f>
        <v>0</v>
      </c>
      <c r="E9" s="114">
        <f t="shared" ref="E9:E47" si="2">IF(BW9=$BU$7,BZ9,"")</f>
        <v>0</v>
      </c>
      <c r="F9" s="115">
        <f t="shared" ref="F9:F47" si="3">IF(BW9=$BU$7,CA9,"")</f>
        <v>0</v>
      </c>
      <c r="G9" s="116">
        <f t="shared" ref="G9:G47" si="4">IF(BW9=$BU$7,CB9,"")</f>
        <v>0</v>
      </c>
      <c r="H9" s="117"/>
      <c r="I9" s="117"/>
      <c r="J9" s="117"/>
      <c r="K9" s="117"/>
      <c r="L9" s="147"/>
      <c r="M9" s="148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35"/>
      <c r="AO9" s="35"/>
      <c r="AP9" s="35"/>
      <c r="AQ9" s="35"/>
      <c r="AR9" s="22" t="s">
        <v>27</v>
      </c>
      <c r="AS9" s="21"/>
      <c r="AT9" s="21">
        <f t="shared" ref="AT9:BJ9" si="5">AS8</f>
        <v>47</v>
      </c>
      <c r="AU9" s="21">
        <f t="shared" si="5"/>
        <v>45</v>
      </c>
      <c r="AV9" s="21">
        <f t="shared" si="5"/>
        <v>45</v>
      </c>
      <c r="AW9" s="21">
        <f t="shared" si="5"/>
        <v>45</v>
      </c>
      <c r="AX9" s="21">
        <f t="shared" si="5"/>
        <v>55</v>
      </c>
      <c r="AY9" s="21">
        <f t="shared" si="5"/>
        <v>47</v>
      </c>
      <c r="AZ9" s="21">
        <f t="shared" si="5"/>
        <v>45</v>
      </c>
      <c r="BA9" s="21">
        <f t="shared" si="5"/>
        <v>43</v>
      </c>
      <c r="BB9" s="21">
        <f t="shared" si="5"/>
        <v>45</v>
      </c>
      <c r="BC9" s="21">
        <f t="shared" si="5"/>
        <v>45</v>
      </c>
      <c r="BD9" s="21">
        <f t="shared" si="5"/>
        <v>0</v>
      </c>
      <c r="BE9" s="21">
        <f t="shared" si="5"/>
        <v>0</v>
      </c>
      <c r="BF9" s="21">
        <f t="shared" si="5"/>
        <v>0</v>
      </c>
      <c r="BG9" s="21">
        <f t="shared" si="5"/>
        <v>0</v>
      </c>
      <c r="BH9" s="21">
        <f t="shared" si="5"/>
        <v>0</v>
      </c>
      <c r="BI9" s="21">
        <f t="shared" si="5"/>
        <v>0</v>
      </c>
      <c r="BJ9" s="21">
        <f t="shared" si="5"/>
        <v>0</v>
      </c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3">
        <f>BV8+1</f>
        <v>2</v>
      </c>
      <c r="BW9" s="21" t="str">
        <f>IF(BV9&lt;=$BJ$34,VLOOKUP(BV9,LİSTE!$A$5:$Y$653,2,0),"")</f>
        <v>1. Sınıf / A Şubesi</v>
      </c>
      <c r="BX9" s="23">
        <f>IF(BV9&lt;=$BJ$34,VLOOKUP(BV9,LİSTE!$A$5:$Y$653,3,0),"")</f>
        <v>0</v>
      </c>
      <c r="BY9" s="23">
        <f>IF(BV9&lt;=$BJ$34,VLOOKUP(BV9,LİSTE!$A$5:$Y$653,4,0),"")</f>
        <v>0</v>
      </c>
      <c r="BZ9" s="22">
        <f>IF(BV9&lt;=$BJ$34,VLOOKUP(BV9,LİSTE!$A$5:$Y$653,5,0),"")</f>
        <v>0</v>
      </c>
      <c r="CA9" s="22">
        <f>IF(BV9&lt;=$BJ$34,VLOOKUP(BV9,LİSTE!$A$5:$Y$653,6,0),"")</f>
        <v>0</v>
      </c>
      <c r="CB9" s="23">
        <f>IF(BV9&lt;=$BJ$34,VLOOKUP(BV9,LİSTE!$A$5:$Y$653,7,0),"")</f>
        <v>0</v>
      </c>
      <c r="CC9" s="23">
        <f>IF(BV9&lt;=$BJ$34,VLOOKUP(BV9,LİSTE!$A$5:$Y$653,8,0),"")</f>
        <v>0</v>
      </c>
      <c r="CD9" s="23">
        <f>IF(BV9&lt;=$BJ$34,VLOOKUP(BV9,LİSTE!$A$5:$Y$653,9,0),"")</f>
        <v>0</v>
      </c>
      <c r="CE9" s="23">
        <f>IF(BV9&lt;=$BJ$34,VLOOKUP(BV9,LİSTE!$A$5:$Y$653,10,0),"")</f>
        <v>0</v>
      </c>
      <c r="CF9" s="23">
        <f>IF(BV9&lt;=$BJ$34,VLOOKUP(BV9,LİSTE!$A$5:$Y$653,11,0),"")</f>
        <v>0</v>
      </c>
      <c r="CG9" s="23" t="str">
        <f>IF(BV9&lt;=$BJ$34,VLOOKUP(BV9,LİSTE!$A$5:$Y$653,12,0),"")</f>
        <v>TARAMA YAPILMADI</v>
      </c>
      <c r="CH9" s="64" t="s">
        <v>15</v>
      </c>
      <c r="CI9" s="9"/>
      <c r="CJ9" s="38" t="s">
        <v>6</v>
      </c>
    </row>
    <row r="10" spans="1:88" s="20" customFormat="1" ht="20.25" customHeight="1">
      <c r="B10" s="103">
        <v>3</v>
      </c>
      <c r="C10" s="117">
        <f t="shared" si="0"/>
        <v>0</v>
      </c>
      <c r="D10" s="114">
        <f t="shared" si="1"/>
        <v>0</v>
      </c>
      <c r="E10" s="114">
        <f t="shared" si="2"/>
        <v>0</v>
      </c>
      <c r="F10" s="115">
        <f t="shared" si="3"/>
        <v>0</v>
      </c>
      <c r="G10" s="116">
        <f t="shared" si="4"/>
        <v>0</v>
      </c>
      <c r="H10" s="117"/>
      <c r="I10" s="117"/>
      <c r="J10" s="117"/>
      <c r="K10" s="117"/>
      <c r="L10" s="147"/>
      <c r="M10" s="148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35"/>
      <c r="AO10" s="35"/>
      <c r="AP10" s="35"/>
      <c r="AQ10" s="35"/>
      <c r="AR10" s="22" t="s">
        <v>35</v>
      </c>
      <c r="AS10" s="21"/>
      <c r="AT10" s="21"/>
      <c r="AU10" s="21">
        <f t="shared" ref="AU10:BJ10" si="6">AS8</f>
        <v>47</v>
      </c>
      <c r="AV10" s="21">
        <f t="shared" si="6"/>
        <v>45</v>
      </c>
      <c r="AW10" s="21">
        <f t="shared" si="6"/>
        <v>45</v>
      </c>
      <c r="AX10" s="21">
        <f t="shared" si="6"/>
        <v>45</v>
      </c>
      <c r="AY10" s="21">
        <f t="shared" si="6"/>
        <v>55</v>
      </c>
      <c r="AZ10" s="21">
        <f t="shared" si="6"/>
        <v>47</v>
      </c>
      <c r="BA10" s="21">
        <f t="shared" si="6"/>
        <v>45</v>
      </c>
      <c r="BB10" s="21">
        <f t="shared" si="6"/>
        <v>43</v>
      </c>
      <c r="BC10" s="21">
        <f t="shared" si="6"/>
        <v>45</v>
      </c>
      <c r="BD10" s="21">
        <f t="shared" si="6"/>
        <v>45</v>
      </c>
      <c r="BE10" s="21">
        <f t="shared" si="6"/>
        <v>0</v>
      </c>
      <c r="BF10" s="21">
        <f t="shared" si="6"/>
        <v>0</v>
      </c>
      <c r="BG10" s="21">
        <f t="shared" si="6"/>
        <v>0</v>
      </c>
      <c r="BH10" s="21">
        <f t="shared" si="6"/>
        <v>0</v>
      </c>
      <c r="BI10" s="21">
        <f t="shared" si="6"/>
        <v>0</v>
      </c>
      <c r="BJ10" s="21">
        <f t="shared" si="6"/>
        <v>0</v>
      </c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3">
        <f t="shared" ref="BV10:BV58" si="7">BV9+1</f>
        <v>3</v>
      </c>
      <c r="BW10" s="21" t="str">
        <f>IF(BV10&lt;=$BJ$34,VLOOKUP(BV10,LİSTE!$A$5:$Y$653,2,0),"")</f>
        <v>1. Sınıf / A Şubesi</v>
      </c>
      <c r="BX10" s="23">
        <f>IF(BV10&lt;=$BJ$34,VLOOKUP(BV10,LİSTE!$A$5:$Y$653,3,0),"")</f>
        <v>0</v>
      </c>
      <c r="BY10" s="23">
        <f>IF(BV10&lt;=$BJ$34,VLOOKUP(BV10,LİSTE!$A$5:$Y$653,4,0),"")</f>
        <v>0</v>
      </c>
      <c r="BZ10" s="22">
        <f>IF(BV10&lt;=$BJ$34,VLOOKUP(BV10,LİSTE!$A$5:$Y$653,5,0),"")</f>
        <v>0</v>
      </c>
      <c r="CA10" s="22">
        <f>IF(BV10&lt;=$BJ$34,VLOOKUP(BV10,LİSTE!$A$5:$Y$653,6,0),"")</f>
        <v>0</v>
      </c>
      <c r="CB10" s="23">
        <f>IF(BV10&lt;=$BJ$34,VLOOKUP(BV10,LİSTE!$A$5:$Y$653,7,0),"")</f>
        <v>0</v>
      </c>
      <c r="CC10" s="23">
        <f>IF(BV10&lt;=$BJ$34,VLOOKUP(BV10,LİSTE!$A$5:$Y$653,8,0),"")</f>
        <v>0</v>
      </c>
      <c r="CD10" s="23">
        <f>IF(BV10&lt;=$BJ$34,VLOOKUP(BV10,LİSTE!$A$5:$Y$653,9,0),"")</f>
        <v>0</v>
      </c>
      <c r="CE10" s="23">
        <f>IF(BV10&lt;=$BJ$34,VLOOKUP(BV10,LİSTE!$A$5:$Y$653,10,0),"")</f>
        <v>0</v>
      </c>
      <c r="CF10" s="23">
        <f>IF(BV10&lt;=$BJ$34,VLOOKUP(BV10,LİSTE!$A$5:$Y$653,11,0),"")</f>
        <v>0</v>
      </c>
      <c r="CG10" s="23" t="str">
        <f>IF(BV10&lt;=$BJ$34,VLOOKUP(BV10,LİSTE!$A$5:$Y$653,12,0),"")</f>
        <v>TARAMA YAPILMADI</v>
      </c>
      <c r="CH10" s="64" t="s">
        <v>16</v>
      </c>
      <c r="CI10" s="9"/>
      <c r="CJ10" s="38" t="s">
        <v>7</v>
      </c>
    </row>
    <row r="11" spans="1:88" s="20" customFormat="1" ht="20.25" customHeight="1">
      <c r="B11" s="103">
        <v>4</v>
      </c>
      <c r="C11" s="117">
        <f t="shared" si="0"/>
        <v>0</v>
      </c>
      <c r="D11" s="114">
        <f t="shared" si="1"/>
        <v>0</v>
      </c>
      <c r="E11" s="114">
        <f t="shared" si="2"/>
        <v>0</v>
      </c>
      <c r="F11" s="115">
        <f t="shared" si="3"/>
        <v>0</v>
      </c>
      <c r="G11" s="116">
        <f t="shared" si="4"/>
        <v>0</v>
      </c>
      <c r="H11" s="117"/>
      <c r="I11" s="117"/>
      <c r="J11" s="117"/>
      <c r="K11" s="117"/>
      <c r="L11" s="147"/>
      <c r="M11" s="148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35"/>
      <c r="AO11" s="35"/>
      <c r="AP11" s="35"/>
      <c r="AQ11" s="35"/>
      <c r="AR11" s="22" t="s">
        <v>36</v>
      </c>
      <c r="AS11" s="21"/>
      <c r="AT11" s="21"/>
      <c r="AU11" s="21"/>
      <c r="AV11" s="21">
        <f t="shared" ref="AV11:BJ11" si="8">AS8</f>
        <v>47</v>
      </c>
      <c r="AW11" s="21">
        <f t="shared" si="8"/>
        <v>45</v>
      </c>
      <c r="AX11" s="21">
        <f t="shared" si="8"/>
        <v>45</v>
      </c>
      <c r="AY11" s="21">
        <f t="shared" si="8"/>
        <v>45</v>
      </c>
      <c r="AZ11" s="21">
        <f t="shared" si="8"/>
        <v>55</v>
      </c>
      <c r="BA11" s="21">
        <f t="shared" si="8"/>
        <v>47</v>
      </c>
      <c r="BB11" s="21">
        <f t="shared" si="8"/>
        <v>45</v>
      </c>
      <c r="BC11" s="21">
        <f t="shared" si="8"/>
        <v>43</v>
      </c>
      <c r="BD11" s="21">
        <f t="shared" si="8"/>
        <v>45</v>
      </c>
      <c r="BE11" s="21">
        <f t="shared" si="8"/>
        <v>45</v>
      </c>
      <c r="BF11" s="21">
        <f t="shared" si="8"/>
        <v>0</v>
      </c>
      <c r="BG11" s="21">
        <f t="shared" si="8"/>
        <v>0</v>
      </c>
      <c r="BH11" s="21">
        <f t="shared" si="8"/>
        <v>0</v>
      </c>
      <c r="BI11" s="21">
        <f t="shared" si="8"/>
        <v>0</v>
      </c>
      <c r="BJ11" s="21">
        <f t="shared" si="8"/>
        <v>0</v>
      </c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3">
        <f t="shared" si="7"/>
        <v>4</v>
      </c>
      <c r="BW11" s="21" t="str">
        <f>IF(BV11&lt;=$BJ$34,VLOOKUP(BV11,LİSTE!$A$5:$Y$653,2,0),"")</f>
        <v>1. Sınıf / A Şubesi</v>
      </c>
      <c r="BX11" s="23">
        <f>IF(BV11&lt;=$BJ$34,VLOOKUP(BV11,LİSTE!$A$5:$Y$653,3,0),"")</f>
        <v>0</v>
      </c>
      <c r="BY11" s="23">
        <f>IF(BV11&lt;=$BJ$34,VLOOKUP(BV11,LİSTE!$A$5:$Y$653,4,0),"")</f>
        <v>0</v>
      </c>
      <c r="BZ11" s="22">
        <f>IF(BV11&lt;=$BJ$34,VLOOKUP(BV11,LİSTE!$A$5:$Y$653,5,0),"")</f>
        <v>0</v>
      </c>
      <c r="CA11" s="22">
        <f>IF(BV11&lt;=$BJ$34,VLOOKUP(BV11,LİSTE!$A$5:$Y$653,6,0),"")</f>
        <v>0</v>
      </c>
      <c r="CB11" s="23">
        <f>IF(BV11&lt;=$BJ$34,VLOOKUP(BV11,LİSTE!$A$5:$Y$653,7,0),"")</f>
        <v>0</v>
      </c>
      <c r="CC11" s="23">
        <f>IF(BV11&lt;=$BJ$34,VLOOKUP(BV11,LİSTE!$A$5:$Y$653,8,0),"")</f>
        <v>0</v>
      </c>
      <c r="CD11" s="23">
        <f>IF(BV11&lt;=$BJ$34,VLOOKUP(BV11,LİSTE!$A$5:$Y$653,9,0),"")</f>
        <v>0</v>
      </c>
      <c r="CE11" s="23">
        <f>IF(BV11&lt;=$BJ$34,VLOOKUP(BV11,LİSTE!$A$5:$Y$653,10,0),"")</f>
        <v>0</v>
      </c>
      <c r="CF11" s="23">
        <f>IF(BV11&lt;=$BJ$34,VLOOKUP(BV11,LİSTE!$A$5:$Y$653,11,0),"")</f>
        <v>0</v>
      </c>
      <c r="CG11" s="23" t="str">
        <f>IF(BV11&lt;=$BJ$34,VLOOKUP(BV11,LİSTE!$A$5:$Y$653,12,0),"")</f>
        <v>TARAMA YAPILMADI</v>
      </c>
      <c r="CH11" s="64" t="s">
        <v>22</v>
      </c>
      <c r="CI11" s="9"/>
      <c r="CJ11" s="38" t="s">
        <v>8</v>
      </c>
    </row>
    <row r="12" spans="1:88" s="20" customFormat="1" ht="20.25" customHeight="1">
      <c r="B12" s="103">
        <v>5</v>
      </c>
      <c r="C12" s="117">
        <f t="shared" si="0"/>
        <v>0</v>
      </c>
      <c r="D12" s="114">
        <f t="shared" si="1"/>
        <v>0</v>
      </c>
      <c r="E12" s="114">
        <f t="shared" si="2"/>
        <v>0</v>
      </c>
      <c r="F12" s="115">
        <f t="shared" si="3"/>
        <v>0</v>
      </c>
      <c r="G12" s="116">
        <f t="shared" si="4"/>
        <v>0</v>
      </c>
      <c r="H12" s="117"/>
      <c r="I12" s="117"/>
      <c r="J12" s="117"/>
      <c r="K12" s="117"/>
      <c r="L12" s="147"/>
      <c r="M12" s="148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35"/>
      <c r="AO12" s="35"/>
      <c r="AP12" s="35"/>
      <c r="AQ12" s="35"/>
      <c r="AR12" s="22" t="s">
        <v>37</v>
      </c>
      <c r="AS12" s="21"/>
      <c r="AT12" s="21"/>
      <c r="AU12" s="21"/>
      <c r="AV12" s="21"/>
      <c r="AW12" s="21">
        <f t="shared" ref="AW12:BJ12" si="9">AS8</f>
        <v>47</v>
      </c>
      <c r="AX12" s="21">
        <f t="shared" si="9"/>
        <v>45</v>
      </c>
      <c r="AY12" s="21">
        <f t="shared" si="9"/>
        <v>45</v>
      </c>
      <c r="AZ12" s="21">
        <f t="shared" si="9"/>
        <v>45</v>
      </c>
      <c r="BA12" s="21">
        <f t="shared" si="9"/>
        <v>55</v>
      </c>
      <c r="BB12" s="21">
        <f t="shared" si="9"/>
        <v>47</v>
      </c>
      <c r="BC12" s="21">
        <f t="shared" si="9"/>
        <v>45</v>
      </c>
      <c r="BD12" s="21">
        <f t="shared" si="9"/>
        <v>43</v>
      </c>
      <c r="BE12" s="21">
        <f t="shared" si="9"/>
        <v>45</v>
      </c>
      <c r="BF12" s="21">
        <f t="shared" si="9"/>
        <v>45</v>
      </c>
      <c r="BG12" s="21">
        <f t="shared" si="9"/>
        <v>0</v>
      </c>
      <c r="BH12" s="21">
        <f t="shared" si="9"/>
        <v>0</v>
      </c>
      <c r="BI12" s="21">
        <f t="shared" si="9"/>
        <v>0</v>
      </c>
      <c r="BJ12" s="21">
        <f t="shared" si="9"/>
        <v>0</v>
      </c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3">
        <f t="shared" si="7"/>
        <v>5</v>
      </c>
      <c r="BW12" s="21" t="str">
        <f>IF(BV12&lt;=$BJ$34,VLOOKUP(BV12,LİSTE!$A$5:$Y$653,2,0),"")</f>
        <v>1. Sınıf / A Şubesi</v>
      </c>
      <c r="BX12" s="23">
        <f>IF(BV12&lt;=$BJ$34,VLOOKUP(BV12,LİSTE!$A$5:$Y$653,3,0),"")</f>
        <v>0</v>
      </c>
      <c r="BY12" s="23">
        <f>IF(BV12&lt;=$BJ$34,VLOOKUP(BV12,LİSTE!$A$5:$Y$653,4,0),"")</f>
        <v>0</v>
      </c>
      <c r="BZ12" s="22">
        <f>IF(BV12&lt;=$BJ$34,VLOOKUP(BV12,LİSTE!$A$5:$Y$653,5,0),"")</f>
        <v>0</v>
      </c>
      <c r="CA12" s="22">
        <f>IF(BV12&lt;=$BJ$34,VLOOKUP(BV12,LİSTE!$A$5:$Y$653,6,0),"")</f>
        <v>0</v>
      </c>
      <c r="CB12" s="23">
        <f>IF(BV12&lt;=$BJ$34,VLOOKUP(BV12,LİSTE!$A$5:$Y$653,7,0),"")</f>
        <v>0</v>
      </c>
      <c r="CC12" s="23">
        <f>IF(BV12&lt;=$BJ$34,VLOOKUP(BV12,LİSTE!$A$5:$Y$653,8,0),"")</f>
        <v>0</v>
      </c>
      <c r="CD12" s="23">
        <f>IF(BV12&lt;=$BJ$34,VLOOKUP(BV12,LİSTE!$A$5:$Y$653,9,0),"")</f>
        <v>0</v>
      </c>
      <c r="CE12" s="23">
        <f>IF(BV12&lt;=$BJ$34,VLOOKUP(BV12,LİSTE!$A$5:$Y$653,10,0),"")</f>
        <v>0</v>
      </c>
      <c r="CF12" s="23">
        <f>IF(BV12&lt;=$BJ$34,VLOOKUP(BV12,LİSTE!$A$5:$Y$653,11,0),"")</f>
        <v>0</v>
      </c>
      <c r="CG12" s="23" t="str">
        <f>IF(BV12&lt;=$BJ$34,VLOOKUP(BV12,LİSTE!$A$5:$Y$653,12,0),"")</f>
        <v>TARAMA YAPILMADI</v>
      </c>
      <c r="CH12" s="64" t="s">
        <v>17</v>
      </c>
      <c r="CI12" s="9"/>
      <c r="CJ12" s="38" t="s">
        <v>9</v>
      </c>
    </row>
    <row r="13" spans="1:88" s="20" customFormat="1" ht="20.25" customHeight="1">
      <c r="B13" s="103">
        <v>6</v>
      </c>
      <c r="C13" s="117">
        <f t="shared" si="0"/>
        <v>0</v>
      </c>
      <c r="D13" s="114">
        <f t="shared" si="1"/>
        <v>0</v>
      </c>
      <c r="E13" s="114">
        <f t="shared" si="2"/>
        <v>0</v>
      </c>
      <c r="F13" s="115">
        <f t="shared" si="3"/>
        <v>0</v>
      </c>
      <c r="G13" s="116">
        <f t="shared" si="4"/>
        <v>0</v>
      </c>
      <c r="H13" s="117">
        <f t="shared" ref="H13:H47" si="10">IF(BW13=$BU$7,CC13,"")</f>
        <v>0</v>
      </c>
      <c r="I13" s="117">
        <f t="shared" ref="I13:I47" si="11">IF(BW13=$BU$7,CD13,"")</f>
        <v>0</v>
      </c>
      <c r="J13" s="117">
        <f t="shared" ref="J13:J47" si="12">IF(BW13=$BU$7,CE13,"")</f>
        <v>0</v>
      </c>
      <c r="K13" s="117">
        <f t="shared" ref="K13:K47" si="13">IF(BW13=$BU$7,CF13,"")</f>
        <v>0</v>
      </c>
      <c r="L13" s="147"/>
      <c r="M13" s="148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35"/>
      <c r="AO13" s="35"/>
      <c r="AP13" s="35"/>
      <c r="AQ13" s="35"/>
      <c r="AR13" s="22" t="s">
        <v>38</v>
      </c>
      <c r="AS13" s="21"/>
      <c r="AT13" s="21"/>
      <c r="AU13" s="21"/>
      <c r="AV13" s="21"/>
      <c r="AW13" s="21"/>
      <c r="AX13" s="21">
        <f t="shared" ref="AX13:BJ13" si="14">AS8</f>
        <v>47</v>
      </c>
      <c r="AY13" s="21">
        <f t="shared" si="14"/>
        <v>45</v>
      </c>
      <c r="AZ13" s="21">
        <f t="shared" si="14"/>
        <v>45</v>
      </c>
      <c r="BA13" s="21">
        <f t="shared" si="14"/>
        <v>45</v>
      </c>
      <c r="BB13" s="21">
        <f t="shared" si="14"/>
        <v>55</v>
      </c>
      <c r="BC13" s="21">
        <f t="shared" si="14"/>
        <v>47</v>
      </c>
      <c r="BD13" s="21">
        <f t="shared" si="14"/>
        <v>45</v>
      </c>
      <c r="BE13" s="21">
        <f t="shared" si="14"/>
        <v>43</v>
      </c>
      <c r="BF13" s="21">
        <f t="shared" si="14"/>
        <v>45</v>
      </c>
      <c r="BG13" s="21">
        <f t="shared" si="14"/>
        <v>45</v>
      </c>
      <c r="BH13" s="21">
        <f t="shared" si="14"/>
        <v>0</v>
      </c>
      <c r="BI13" s="21">
        <f t="shared" si="14"/>
        <v>0</v>
      </c>
      <c r="BJ13" s="21">
        <f t="shared" si="14"/>
        <v>0</v>
      </c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3">
        <f t="shared" si="7"/>
        <v>6</v>
      </c>
      <c r="BW13" s="21" t="str">
        <f>IF(BV13&lt;=$BJ$34,VLOOKUP(BV13,LİSTE!$A$5:$Y$653,2,0),"")</f>
        <v>1. Sınıf / A Şubesi</v>
      </c>
      <c r="BX13" s="23">
        <f>IF(BV13&lt;=$BJ$34,VLOOKUP(BV13,LİSTE!$A$5:$Y$653,3,0),"")</f>
        <v>0</v>
      </c>
      <c r="BY13" s="23">
        <f>IF(BV13&lt;=$BJ$34,VLOOKUP(BV13,LİSTE!$A$5:$Y$653,4,0),"")</f>
        <v>0</v>
      </c>
      <c r="BZ13" s="22">
        <f>IF(BV13&lt;=$BJ$34,VLOOKUP(BV13,LİSTE!$A$5:$Y$653,5,0),"")</f>
        <v>0</v>
      </c>
      <c r="CA13" s="22">
        <f>IF(BV13&lt;=$BJ$34,VLOOKUP(BV13,LİSTE!$A$5:$Y$653,6,0),"")</f>
        <v>0</v>
      </c>
      <c r="CB13" s="23">
        <f>IF(BV13&lt;=$BJ$34,VLOOKUP(BV13,LİSTE!$A$5:$Y$653,7,0),"")</f>
        <v>0</v>
      </c>
      <c r="CC13" s="23">
        <f>IF(BV13&lt;=$BJ$34,VLOOKUP(BV13,LİSTE!$A$5:$Y$653,8,0),"")</f>
        <v>0</v>
      </c>
      <c r="CD13" s="23">
        <f>IF(BV13&lt;=$BJ$34,VLOOKUP(BV13,LİSTE!$A$5:$Y$653,9,0),"")</f>
        <v>0</v>
      </c>
      <c r="CE13" s="23">
        <f>IF(BV13&lt;=$BJ$34,VLOOKUP(BV13,LİSTE!$A$5:$Y$653,10,0),"")</f>
        <v>0</v>
      </c>
      <c r="CF13" s="23">
        <f>IF(BV13&lt;=$BJ$34,VLOOKUP(BV13,LİSTE!$A$5:$Y$653,11,0),"")</f>
        <v>0</v>
      </c>
      <c r="CG13" s="23" t="str">
        <f>IF(BV13&lt;=$BJ$34,VLOOKUP(BV13,LİSTE!$A$5:$Y$653,12,0),"")</f>
        <v>TARAMA YAPILMADI</v>
      </c>
      <c r="CH13" s="64" t="s">
        <v>18</v>
      </c>
      <c r="CI13" s="9"/>
      <c r="CJ13" s="38" t="s">
        <v>10</v>
      </c>
    </row>
    <row r="14" spans="1:88" s="20" customFormat="1" ht="20.25" customHeight="1">
      <c r="B14" s="103">
        <v>7</v>
      </c>
      <c r="C14" s="117">
        <f t="shared" si="0"/>
        <v>0</v>
      </c>
      <c r="D14" s="114">
        <f>IF(BW14=$BU$7,BY14,"")</f>
        <v>0</v>
      </c>
      <c r="E14" s="114">
        <f t="shared" si="2"/>
        <v>0</v>
      </c>
      <c r="F14" s="115">
        <f t="shared" si="3"/>
        <v>0</v>
      </c>
      <c r="G14" s="116">
        <f t="shared" si="4"/>
        <v>0</v>
      </c>
      <c r="H14" s="117">
        <f t="shared" si="10"/>
        <v>0</v>
      </c>
      <c r="I14" s="117">
        <f t="shared" si="11"/>
        <v>0</v>
      </c>
      <c r="J14" s="117">
        <f t="shared" si="12"/>
        <v>0</v>
      </c>
      <c r="K14" s="117">
        <f t="shared" si="13"/>
        <v>0</v>
      </c>
      <c r="L14" s="147"/>
      <c r="M14" s="148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35"/>
      <c r="AO14" s="35"/>
      <c r="AP14" s="35"/>
      <c r="AQ14" s="35"/>
      <c r="AR14" s="22" t="s">
        <v>39</v>
      </c>
      <c r="AS14" s="21"/>
      <c r="AT14" s="21"/>
      <c r="AU14" s="21"/>
      <c r="AV14" s="21"/>
      <c r="AW14" s="21"/>
      <c r="AX14" s="21"/>
      <c r="AY14" s="21">
        <f t="shared" ref="AY14:BJ14" si="15">AS8</f>
        <v>47</v>
      </c>
      <c r="AZ14" s="21">
        <f t="shared" si="15"/>
        <v>45</v>
      </c>
      <c r="BA14" s="21">
        <f t="shared" si="15"/>
        <v>45</v>
      </c>
      <c r="BB14" s="21">
        <f t="shared" si="15"/>
        <v>45</v>
      </c>
      <c r="BC14" s="21">
        <f t="shared" si="15"/>
        <v>55</v>
      </c>
      <c r="BD14" s="21">
        <f t="shared" si="15"/>
        <v>47</v>
      </c>
      <c r="BE14" s="21">
        <f t="shared" si="15"/>
        <v>45</v>
      </c>
      <c r="BF14" s="21">
        <f t="shared" si="15"/>
        <v>43</v>
      </c>
      <c r="BG14" s="21">
        <f t="shared" si="15"/>
        <v>45</v>
      </c>
      <c r="BH14" s="21">
        <f t="shared" si="15"/>
        <v>45</v>
      </c>
      <c r="BI14" s="21">
        <f t="shared" si="15"/>
        <v>0</v>
      </c>
      <c r="BJ14" s="21">
        <f t="shared" si="15"/>
        <v>0</v>
      </c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3">
        <f t="shared" si="7"/>
        <v>7</v>
      </c>
      <c r="BW14" s="21" t="str">
        <f>IF(BV14&lt;=$BJ$34,VLOOKUP(BV14,LİSTE!$A$5:$Y$653,2,0),"")</f>
        <v>1. Sınıf / A Şubesi</v>
      </c>
      <c r="BX14" s="23">
        <f>IF(BV14&lt;=$BJ$34,VLOOKUP(BV14,LİSTE!$A$5:$Y$653,3,0),"")</f>
        <v>0</v>
      </c>
      <c r="BY14" s="23">
        <f>IF(BV14&lt;=$BJ$34,VLOOKUP(BV14,LİSTE!$A$5:$Y$653,4,0),"")</f>
        <v>0</v>
      </c>
      <c r="BZ14" s="22">
        <f>IF(BV14&lt;=$BJ$34,VLOOKUP(BV14,LİSTE!$A$5:$Y$653,5,0),"")</f>
        <v>0</v>
      </c>
      <c r="CA14" s="22">
        <f>IF(BV14&lt;=$BJ$34,VLOOKUP(BV14,LİSTE!$A$5:$Y$653,6,0),"")</f>
        <v>0</v>
      </c>
      <c r="CB14" s="23">
        <f>IF(BV14&lt;=$BJ$34,VLOOKUP(BV14,LİSTE!$A$5:$Y$653,7,0),"")</f>
        <v>0</v>
      </c>
      <c r="CC14" s="23">
        <f>IF(BV14&lt;=$BJ$34,VLOOKUP(BV14,LİSTE!$A$5:$Y$653,8,0),"")</f>
        <v>0</v>
      </c>
      <c r="CD14" s="23">
        <f>IF(BV14&lt;=$BJ$34,VLOOKUP(BV14,LİSTE!$A$5:$Y$653,9,0),"")</f>
        <v>0</v>
      </c>
      <c r="CE14" s="23">
        <f>IF(BV14&lt;=$BJ$34,VLOOKUP(BV14,LİSTE!$A$5:$Y$653,10,0),"")</f>
        <v>0</v>
      </c>
      <c r="CF14" s="23">
        <f>IF(BV14&lt;=$BJ$34,VLOOKUP(BV14,LİSTE!$A$5:$Y$653,11,0),"")</f>
        <v>0</v>
      </c>
      <c r="CG14" s="23" t="str">
        <f>IF(BV14&lt;=$BJ$34,VLOOKUP(BV14,LİSTE!$A$5:$Y$653,12,0),"")</f>
        <v>TARAMA YAPILMADI</v>
      </c>
      <c r="CH14" s="64" t="s">
        <v>19</v>
      </c>
      <c r="CI14" s="9"/>
      <c r="CJ14" s="39" t="s">
        <v>23</v>
      </c>
    </row>
    <row r="15" spans="1:88" s="20" customFormat="1" ht="20.25" customHeight="1">
      <c r="B15" s="103">
        <v>8</v>
      </c>
      <c r="C15" s="117">
        <f t="shared" si="0"/>
        <v>0</v>
      </c>
      <c r="D15" s="114">
        <f t="shared" si="1"/>
        <v>0</v>
      </c>
      <c r="E15" s="114">
        <f t="shared" si="2"/>
        <v>0</v>
      </c>
      <c r="F15" s="115">
        <f t="shared" si="3"/>
        <v>0</v>
      </c>
      <c r="G15" s="116">
        <f t="shared" si="4"/>
        <v>0</v>
      </c>
      <c r="H15" s="117">
        <f t="shared" si="10"/>
        <v>0</v>
      </c>
      <c r="I15" s="117">
        <f t="shared" si="11"/>
        <v>0</v>
      </c>
      <c r="J15" s="117">
        <f t="shared" si="12"/>
        <v>0</v>
      </c>
      <c r="K15" s="117">
        <f t="shared" si="13"/>
        <v>0</v>
      </c>
      <c r="L15" s="147"/>
      <c r="M15" s="148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35"/>
      <c r="AO15" s="35"/>
      <c r="AP15" s="35"/>
      <c r="AQ15" s="35"/>
      <c r="AR15" s="22" t="s">
        <v>40</v>
      </c>
      <c r="AS15" s="21"/>
      <c r="AT15" s="21"/>
      <c r="AU15" s="21"/>
      <c r="AV15" s="21"/>
      <c r="AW15" s="21"/>
      <c r="AX15" s="21"/>
      <c r="AY15" s="21"/>
      <c r="AZ15" s="21">
        <f t="shared" ref="AZ15:BJ15" si="16">AS8</f>
        <v>47</v>
      </c>
      <c r="BA15" s="21">
        <f t="shared" si="16"/>
        <v>45</v>
      </c>
      <c r="BB15" s="21">
        <f t="shared" si="16"/>
        <v>45</v>
      </c>
      <c r="BC15" s="21">
        <f t="shared" si="16"/>
        <v>45</v>
      </c>
      <c r="BD15" s="21">
        <f t="shared" si="16"/>
        <v>55</v>
      </c>
      <c r="BE15" s="21">
        <f t="shared" si="16"/>
        <v>47</v>
      </c>
      <c r="BF15" s="21">
        <f t="shared" si="16"/>
        <v>45</v>
      </c>
      <c r="BG15" s="21">
        <f t="shared" si="16"/>
        <v>43</v>
      </c>
      <c r="BH15" s="21">
        <f t="shared" si="16"/>
        <v>45</v>
      </c>
      <c r="BI15" s="21">
        <f t="shared" si="16"/>
        <v>45</v>
      </c>
      <c r="BJ15" s="21">
        <f t="shared" si="16"/>
        <v>0</v>
      </c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3">
        <f t="shared" si="7"/>
        <v>8</v>
      </c>
      <c r="BW15" s="21" t="str">
        <f>IF(BV15&lt;=$BJ$34,VLOOKUP(BV15,LİSTE!$A$5:$Y$653,2,0),"")</f>
        <v>1. Sınıf / A Şubesi</v>
      </c>
      <c r="BX15" s="23">
        <f>IF(BV15&lt;=$BJ$34,VLOOKUP(BV15,LİSTE!$A$5:$Y$653,3,0),"")</f>
        <v>0</v>
      </c>
      <c r="BY15" s="23">
        <f>IF(BV15&lt;=$BJ$34,VLOOKUP(BV15,LİSTE!$A$5:$Y$653,4,0),"")</f>
        <v>0</v>
      </c>
      <c r="BZ15" s="22">
        <f>IF(BV15&lt;=$BJ$34,VLOOKUP(BV15,LİSTE!$A$5:$Y$653,5,0),"")</f>
        <v>0</v>
      </c>
      <c r="CA15" s="22">
        <f>IF(BV15&lt;=$BJ$34,VLOOKUP(BV15,LİSTE!$A$5:$Y$653,6,0),"")</f>
        <v>0</v>
      </c>
      <c r="CB15" s="23">
        <f>IF(BV15&lt;=$BJ$34,VLOOKUP(BV15,LİSTE!$A$5:$Y$653,7,0),"")</f>
        <v>0</v>
      </c>
      <c r="CC15" s="23">
        <f>IF(BV15&lt;=$BJ$34,VLOOKUP(BV15,LİSTE!$A$5:$Y$653,8,0),"")</f>
        <v>0</v>
      </c>
      <c r="CD15" s="23">
        <f>IF(BV15&lt;=$BJ$34,VLOOKUP(BV15,LİSTE!$A$5:$Y$653,9,0),"")</f>
        <v>0</v>
      </c>
      <c r="CE15" s="23">
        <f>IF(BV15&lt;=$BJ$34,VLOOKUP(BV15,LİSTE!$A$5:$Y$653,10,0),"")</f>
        <v>0</v>
      </c>
      <c r="CF15" s="23">
        <f>IF(BV15&lt;=$BJ$34,VLOOKUP(BV15,LİSTE!$A$5:$Y$653,11,0),"")</f>
        <v>0</v>
      </c>
      <c r="CG15" s="23" t="str">
        <f>IF(BV15&lt;=$BJ$34,VLOOKUP(BV15,LİSTE!$A$5:$Y$653,12,0),"")</f>
        <v>TARAMA YAPILMADI</v>
      </c>
      <c r="CH15" s="64" t="s">
        <v>20</v>
      </c>
      <c r="CI15" s="9"/>
      <c r="CJ15" s="38" t="s">
        <v>12</v>
      </c>
    </row>
    <row r="16" spans="1:88" s="20" customFormat="1" ht="20.25" customHeight="1">
      <c r="B16" s="103">
        <v>9</v>
      </c>
      <c r="C16" s="117">
        <f t="shared" si="0"/>
        <v>0</v>
      </c>
      <c r="D16" s="114">
        <f t="shared" si="1"/>
        <v>0</v>
      </c>
      <c r="E16" s="114">
        <f t="shared" si="2"/>
        <v>0</v>
      </c>
      <c r="F16" s="115">
        <f t="shared" si="3"/>
        <v>0</v>
      </c>
      <c r="G16" s="116">
        <f t="shared" si="4"/>
        <v>0</v>
      </c>
      <c r="H16" s="117">
        <f t="shared" si="10"/>
        <v>0</v>
      </c>
      <c r="I16" s="117">
        <f t="shared" si="11"/>
        <v>0</v>
      </c>
      <c r="J16" s="117">
        <f t="shared" si="12"/>
        <v>0</v>
      </c>
      <c r="K16" s="117">
        <f t="shared" si="13"/>
        <v>0</v>
      </c>
      <c r="L16" s="147"/>
      <c r="M16" s="148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35"/>
      <c r="AO16" s="35"/>
      <c r="AP16" s="35"/>
      <c r="AQ16" s="35"/>
      <c r="AR16" s="22" t="s">
        <v>41</v>
      </c>
      <c r="AS16" s="21"/>
      <c r="AT16" s="21"/>
      <c r="AU16" s="21"/>
      <c r="AV16" s="21"/>
      <c r="AW16" s="21"/>
      <c r="AX16" s="21"/>
      <c r="AY16" s="21"/>
      <c r="AZ16" s="21"/>
      <c r="BA16" s="21">
        <f t="shared" ref="BA16:BJ16" si="17">AS8</f>
        <v>47</v>
      </c>
      <c r="BB16" s="21">
        <f t="shared" si="17"/>
        <v>45</v>
      </c>
      <c r="BC16" s="21">
        <f t="shared" si="17"/>
        <v>45</v>
      </c>
      <c r="BD16" s="21">
        <f t="shared" si="17"/>
        <v>45</v>
      </c>
      <c r="BE16" s="21">
        <f t="shared" si="17"/>
        <v>55</v>
      </c>
      <c r="BF16" s="21">
        <f t="shared" si="17"/>
        <v>47</v>
      </c>
      <c r="BG16" s="21">
        <f t="shared" si="17"/>
        <v>45</v>
      </c>
      <c r="BH16" s="21">
        <f t="shared" si="17"/>
        <v>43</v>
      </c>
      <c r="BI16" s="21">
        <f t="shared" si="17"/>
        <v>45</v>
      </c>
      <c r="BJ16" s="21">
        <f t="shared" si="17"/>
        <v>45</v>
      </c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3">
        <f t="shared" si="7"/>
        <v>9</v>
      </c>
      <c r="BW16" s="21" t="str">
        <f>IF(BV16&lt;=$BJ$34,VLOOKUP(BV16,LİSTE!$A$5:$Y$653,2,0),"")</f>
        <v>1. Sınıf / A Şubesi</v>
      </c>
      <c r="BX16" s="23">
        <f>IF(BV16&lt;=$BJ$34,VLOOKUP(BV16,LİSTE!$A$5:$Y$653,3,0),"")</f>
        <v>0</v>
      </c>
      <c r="BY16" s="23">
        <f>IF(BV16&lt;=$BJ$34,VLOOKUP(BV16,LİSTE!$A$5:$Y$653,4,0),"")</f>
        <v>0</v>
      </c>
      <c r="BZ16" s="22">
        <f>IF(BV16&lt;=$BJ$34,VLOOKUP(BV16,LİSTE!$A$5:$Y$653,5,0),"")</f>
        <v>0</v>
      </c>
      <c r="CA16" s="22">
        <f>IF(BV16&lt;=$BJ$34,VLOOKUP(BV16,LİSTE!$A$5:$Y$653,6,0),"")</f>
        <v>0</v>
      </c>
      <c r="CB16" s="23">
        <f>IF(BV16&lt;=$BJ$34,VLOOKUP(BV16,LİSTE!$A$5:$Y$653,7,0),"")</f>
        <v>0</v>
      </c>
      <c r="CC16" s="23">
        <f>IF(BV16&lt;=$BJ$34,VLOOKUP(BV16,LİSTE!$A$5:$Y$653,8,0),"")</f>
        <v>0</v>
      </c>
      <c r="CD16" s="23">
        <f>IF(BV16&lt;=$BJ$34,VLOOKUP(BV16,LİSTE!$A$5:$Y$653,9,0),"")</f>
        <v>0</v>
      </c>
      <c r="CE16" s="23">
        <f>IF(BV16&lt;=$BJ$34,VLOOKUP(BV16,LİSTE!$A$5:$Y$653,10,0),"")</f>
        <v>0</v>
      </c>
      <c r="CF16" s="23">
        <f>IF(BV16&lt;=$BJ$34,VLOOKUP(BV16,LİSTE!$A$5:$Y$653,11,0),"")</f>
        <v>0</v>
      </c>
      <c r="CG16" s="23" t="str">
        <f>IF(BV16&lt;=$BJ$34,VLOOKUP(BV16,LİSTE!$A$5:$Y$653,12,0),"")</f>
        <v>TARAMA YAPILMADI</v>
      </c>
      <c r="CH16" s="64" t="s">
        <v>21</v>
      </c>
      <c r="CI16" s="9"/>
      <c r="CJ16" s="38" t="s">
        <v>11</v>
      </c>
    </row>
    <row r="17" spans="2:88" s="20" customFormat="1" ht="20.25" customHeight="1">
      <c r="B17" s="103">
        <v>10</v>
      </c>
      <c r="C17" s="117">
        <f t="shared" si="0"/>
        <v>0</v>
      </c>
      <c r="D17" s="114">
        <f t="shared" si="1"/>
        <v>0</v>
      </c>
      <c r="E17" s="114">
        <f t="shared" si="2"/>
        <v>0</v>
      </c>
      <c r="F17" s="115">
        <f t="shared" si="3"/>
        <v>0</v>
      </c>
      <c r="G17" s="116">
        <f t="shared" si="4"/>
        <v>0</v>
      </c>
      <c r="H17" s="117">
        <f t="shared" si="10"/>
        <v>0</v>
      </c>
      <c r="I17" s="117">
        <f t="shared" si="11"/>
        <v>0</v>
      </c>
      <c r="J17" s="117">
        <f t="shared" si="12"/>
        <v>0</v>
      </c>
      <c r="K17" s="117">
        <f t="shared" si="13"/>
        <v>0</v>
      </c>
      <c r="L17" s="147"/>
      <c r="M17" s="148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35"/>
      <c r="AO17" s="35"/>
      <c r="AP17" s="35"/>
      <c r="AQ17" s="35"/>
      <c r="AR17" s="22" t="s">
        <v>42</v>
      </c>
      <c r="AS17" s="21"/>
      <c r="AT17" s="21"/>
      <c r="AU17" s="21"/>
      <c r="AV17" s="21"/>
      <c r="AW17" s="21"/>
      <c r="AX17" s="21"/>
      <c r="AY17" s="21"/>
      <c r="AZ17" s="21"/>
      <c r="BA17" s="21"/>
      <c r="BB17" s="21">
        <f t="shared" ref="BB17:BJ17" si="18">AS8</f>
        <v>47</v>
      </c>
      <c r="BC17" s="21">
        <f t="shared" si="18"/>
        <v>45</v>
      </c>
      <c r="BD17" s="21">
        <f t="shared" si="18"/>
        <v>45</v>
      </c>
      <c r="BE17" s="21">
        <f t="shared" si="18"/>
        <v>45</v>
      </c>
      <c r="BF17" s="21">
        <f t="shared" si="18"/>
        <v>55</v>
      </c>
      <c r="BG17" s="21">
        <f t="shared" si="18"/>
        <v>47</v>
      </c>
      <c r="BH17" s="21">
        <f t="shared" si="18"/>
        <v>45</v>
      </c>
      <c r="BI17" s="21">
        <f t="shared" si="18"/>
        <v>43</v>
      </c>
      <c r="BJ17" s="21">
        <f t="shared" si="18"/>
        <v>45</v>
      </c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3">
        <f t="shared" si="7"/>
        <v>10</v>
      </c>
      <c r="BW17" s="21" t="str">
        <f>IF(BV17&lt;=$BJ$34,VLOOKUP(BV17,LİSTE!$A$5:$Y$653,2,0),"")</f>
        <v>1. Sınıf / A Şubesi</v>
      </c>
      <c r="BX17" s="23">
        <f>IF(BV17&lt;=$BJ$34,VLOOKUP(BV17,LİSTE!$A$5:$Y$653,3,0),"")</f>
        <v>0</v>
      </c>
      <c r="BY17" s="23">
        <f>IF(BV17&lt;=$BJ$34,VLOOKUP(BV17,LİSTE!$A$5:$Y$653,4,0),"")</f>
        <v>0</v>
      </c>
      <c r="BZ17" s="22">
        <f>IF(BV17&lt;=$BJ$34,VLOOKUP(BV17,LİSTE!$A$5:$Y$653,5,0),"")</f>
        <v>0</v>
      </c>
      <c r="CA17" s="22">
        <f>IF(BV17&lt;=$BJ$34,VLOOKUP(BV17,LİSTE!$A$5:$Y$653,6,0),"")</f>
        <v>0</v>
      </c>
      <c r="CB17" s="23">
        <f>IF(BV17&lt;=$BJ$34,VLOOKUP(BV17,LİSTE!$A$5:$Y$653,7,0),"")</f>
        <v>0</v>
      </c>
      <c r="CC17" s="23">
        <f>IF(BV17&lt;=$BJ$34,VLOOKUP(BV17,LİSTE!$A$5:$Y$653,8,0),"")</f>
        <v>0</v>
      </c>
      <c r="CD17" s="23">
        <f>IF(BV17&lt;=$BJ$34,VLOOKUP(BV17,LİSTE!$A$5:$Y$653,9,0),"")</f>
        <v>0</v>
      </c>
      <c r="CE17" s="23">
        <f>IF(BV17&lt;=$BJ$34,VLOOKUP(BV17,LİSTE!$A$5:$Y$653,10,0),"")</f>
        <v>0</v>
      </c>
      <c r="CF17" s="23">
        <f>IF(BV17&lt;=$BJ$34,VLOOKUP(BV17,LİSTE!$A$5:$Y$653,11,0),"")</f>
        <v>0</v>
      </c>
      <c r="CG17" s="23" t="str">
        <f>IF(BV17&lt;=$BJ$34,VLOOKUP(BV17,LİSTE!$A$5:$Y$653,12,0),"")</f>
        <v>TARAMA YAPILMADI</v>
      </c>
      <c r="CH17" s="64"/>
      <c r="CI17" s="9"/>
      <c r="CJ17" s="38" t="s">
        <v>24</v>
      </c>
    </row>
    <row r="18" spans="2:88" s="20" customFormat="1" ht="20.25" customHeight="1">
      <c r="B18" s="103">
        <v>11</v>
      </c>
      <c r="C18" s="117">
        <f t="shared" si="0"/>
        <v>0</v>
      </c>
      <c r="D18" s="114">
        <f t="shared" si="1"/>
        <v>0</v>
      </c>
      <c r="E18" s="114">
        <f t="shared" si="2"/>
        <v>0</v>
      </c>
      <c r="F18" s="115">
        <f t="shared" si="3"/>
        <v>0</v>
      </c>
      <c r="G18" s="116">
        <f t="shared" si="4"/>
        <v>0</v>
      </c>
      <c r="H18" s="117">
        <f t="shared" si="10"/>
        <v>0</v>
      </c>
      <c r="I18" s="117">
        <f t="shared" si="11"/>
        <v>0</v>
      </c>
      <c r="J18" s="117">
        <f t="shared" si="12"/>
        <v>0</v>
      </c>
      <c r="K18" s="117">
        <f t="shared" si="13"/>
        <v>0</v>
      </c>
      <c r="L18" s="147"/>
      <c r="M18" s="148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35"/>
      <c r="AO18" s="35"/>
      <c r="AP18" s="35"/>
      <c r="AQ18" s="35"/>
      <c r="AR18" s="22" t="s">
        <v>43</v>
      </c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>
        <f t="shared" ref="BC18:BJ18" si="19">AS8</f>
        <v>47</v>
      </c>
      <c r="BD18" s="21">
        <f t="shared" si="19"/>
        <v>45</v>
      </c>
      <c r="BE18" s="21">
        <f t="shared" si="19"/>
        <v>45</v>
      </c>
      <c r="BF18" s="21">
        <f t="shared" si="19"/>
        <v>45</v>
      </c>
      <c r="BG18" s="21">
        <f t="shared" si="19"/>
        <v>55</v>
      </c>
      <c r="BH18" s="21">
        <f t="shared" si="19"/>
        <v>47</v>
      </c>
      <c r="BI18" s="21">
        <f t="shared" si="19"/>
        <v>45</v>
      </c>
      <c r="BJ18" s="21">
        <f t="shared" si="19"/>
        <v>43</v>
      </c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3">
        <f t="shared" si="7"/>
        <v>11</v>
      </c>
      <c r="BW18" s="21" t="str">
        <f>IF(BV18&lt;=$BJ$34,VLOOKUP(BV18,LİSTE!$A$5:$Y$653,2,0),"")</f>
        <v>1. Sınıf / A Şubesi</v>
      </c>
      <c r="BX18" s="23">
        <f>IF(BV18&lt;=$BJ$34,VLOOKUP(BV18,LİSTE!$A$5:$Y$653,3,0),"")</f>
        <v>0</v>
      </c>
      <c r="BY18" s="23">
        <f>IF(BV18&lt;=$BJ$34,VLOOKUP(BV18,LİSTE!$A$5:$Y$653,4,0),"")</f>
        <v>0</v>
      </c>
      <c r="BZ18" s="22">
        <f>IF(BV18&lt;=$BJ$34,VLOOKUP(BV18,LİSTE!$A$5:$Y$653,5,0),"")</f>
        <v>0</v>
      </c>
      <c r="CA18" s="22">
        <f>IF(BV18&lt;=$BJ$34,VLOOKUP(BV18,LİSTE!$A$5:$Y$653,6,0),"")</f>
        <v>0</v>
      </c>
      <c r="CB18" s="23">
        <f>IF(BV18&lt;=$BJ$34,VLOOKUP(BV18,LİSTE!$A$5:$Y$653,7,0),"")</f>
        <v>0</v>
      </c>
      <c r="CC18" s="23">
        <f>IF(BV18&lt;=$BJ$34,VLOOKUP(BV18,LİSTE!$A$5:$Y$653,8,0),"")</f>
        <v>0</v>
      </c>
      <c r="CD18" s="23">
        <f>IF(BV18&lt;=$BJ$34,VLOOKUP(BV18,LİSTE!$A$5:$Y$653,9,0),"")</f>
        <v>0</v>
      </c>
      <c r="CE18" s="23">
        <f>IF(BV18&lt;=$BJ$34,VLOOKUP(BV18,LİSTE!$A$5:$Y$653,10,0),"")</f>
        <v>0</v>
      </c>
      <c r="CF18" s="23">
        <f>IF(BV18&lt;=$BJ$34,VLOOKUP(BV18,LİSTE!$A$5:$Y$653,11,0),"")</f>
        <v>0</v>
      </c>
      <c r="CG18" s="23" t="str">
        <f>IF(BV18&lt;=$BJ$34,VLOOKUP(BV18,LİSTE!$A$5:$Y$653,12,0),"")</f>
        <v>TARAMA YAPILMADI</v>
      </c>
      <c r="CH18" s="64"/>
      <c r="CI18" s="9"/>
      <c r="CJ18" s="38" t="s">
        <v>12</v>
      </c>
    </row>
    <row r="19" spans="2:88" s="20" customFormat="1" ht="20.25" customHeight="1">
      <c r="B19" s="103">
        <v>12</v>
      </c>
      <c r="C19" s="117">
        <f t="shared" si="0"/>
        <v>0</v>
      </c>
      <c r="D19" s="114">
        <f t="shared" si="1"/>
        <v>0</v>
      </c>
      <c r="E19" s="114">
        <f t="shared" si="2"/>
        <v>0</v>
      </c>
      <c r="F19" s="115">
        <f t="shared" si="3"/>
        <v>0</v>
      </c>
      <c r="G19" s="116">
        <f t="shared" si="4"/>
        <v>0</v>
      </c>
      <c r="H19" s="117">
        <f t="shared" si="10"/>
        <v>0</v>
      </c>
      <c r="I19" s="117">
        <f t="shared" si="11"/>
        <v>0</v>
      </c>
      <c r="J19" s="117">
        <f t="shared" si="12"/>
        <v>0</v>
      </c>
      <c r="K19" s="117">
        <f t="shared" si="13"/>
        <v>0</v>
      </c>
      <c r="L19" s="147"/>
      <c r="M19" s="148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35"/>
      <c r="AO19" s="35"/>
      <c r="AP19" s="35"/>
      <c r="AQ19" s="35"/>
      <c r="AR19" s="22" t="s">
        <v>44</v>
      </c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>
        <f t="shared" ref="BD19:BJ19" si="20">AS8</f>
        <v>47</v>
      </c>
      <c r="BE19" s="21">
        <f t="shared" si="20"/>
        <v>45</v>
      </c>
      <c r="BF19" s="21">
        <f t="shared" si="20"/>
        <v>45</v>
      </c>
      <c r="BG19" s="21">
        <f t="shared" si="20"/>
        <v>45</v>
      </c>
      <c r="BH19" s="21">
        <f t="shared" si="20"/>
        <v>55</v>
      </c>
      <c r="BI19" s="21">
        <f t="shared" si="20"/>
        <v>47</v>
      </c>
      <c r="BJ19" s="21">
        <f t="shared" si="20"/>
        <v>45</v>
      </c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3">
        <f t="shared" si="7"/>
        <v>12</v>
      </c>
      <c r="BW19" s="21" t="str">
        <f>IF(BV19&lt;=$BJ$34,VLOOKUP(BV19,LİSTE!$A$5:$Y$653,2,0),"")</f>
        <v>1. Sınıf / A Şubesi</v>
      </c>
      <c r="BX19" s="23">
        <f>IF(BV19&lt;=$BJ$34,VLOOKUP(BV19,LİSTE!$A$5:$Y$653,3,0),"")</f>
        <v>0</v>
      </c>
      <c r="BY19" s="23">
        <f>IF(BV19&lt;=$BJ$34,VLOOKUP(BV19,LİSTE!$A$5:$Y$653,4,0),"")</f>
        <v>0</v>
      </c>
      <c r="BZ19" s="22">
        <f>IF(BV19&lt;=$BJ$34,VLOOKUP(BV19,LİSTE!$A$5:$Y$653,5,0),"")</f>
        <v>0</v>
      </c>
      <c r="CA19" s="22">
        <f>IF(BV19&lt;=$BJ$34,VLOOKUP(BV19,LİSTE!$A$5:$Y$653,6,0),"")</f>
        <v>0</v>
      </c>
      <c r="CB19" s="23">
        <f>IF(BV19&lt;=$BJ$34,VLOOKUP(BV19,LİSTE!$A$5:$Y$653,7,0),"")</f>
        <v>0</v>
      </c>
      <c r="CC19" s="23">
        <f>IF(BV19&lt;=$BJ$34,VLOOKUP(BV19,LİSTE!$A$5:$Y$653,8,0),"")</f>
        <v>0</v>
      </c>
      <c r="CD19" s="23">
        <f>IF(BV19&lt;=$BJ$34,VLOOKUP(BV19,LİSTE!$A$5:$Y$653,9,0),"")</f>
        <v>0</v>
      </c>
      <c r="CE19" s="23">
        <f>IF(BV19&lt;=$BJ$34,VLOOKUP(BV19,LİSTE!$A$5:$Y$653,10,0),"")</f>
        <v>0</v>
      </c>
      <c r="CF19" s="23">
        <f>IF(BV19&lt;=$BJ$34,VLOOKUP(BV19,LİSTE!$A$5:$Y$653,11,0),"")</f>
        <v>0</v>
      </c>
      <c r="CG19" s="23" t="str">
        <f>IF(BV19&lt;=$BJ$34,VLOOKUP(BV19,LİSTE!$A$5:$Y$653,12,0),"")</f>
        <v>TARAMA YAPILMADI</v>
      </c>
      <c r="CH19" s="64"/>
      <c r="CI19" s="9"/>
      <c r="CJ19" s="38" t="s">
        <v>13</v>
      </c>
    </row>
    <row r="20" spans="2:88" s="20" customFormat="1" ht="20.25" customHeight="1">
      <c r="B20" s="103">
        <v>13</v>
      </c>
      <c r="C20" s="117">
        <f t="shared" si="0"/>
        <v>0</v>
      </c>
      <c r="D20" s="114">
        <f t="shared" si="1"/>
        <v>0</v>
      </c>
      <c r="E20" s="114">
        <f t="shared" si="2"/>
        <v>0</v>
      </c>
      <c r="F20" s="115">
        <f t="shared" si="3"/>
        <v>0</v>
      </c>
      <c r="G20" s="116">
        <f t="shared" si="4"/>
        <v>0</v>
      </c>
      <c r="H20" s="117">
        <f t="shared" si="10"/>
        <v>0</v>
      </c>
      <c r="I20" s="117">
        <f t="shared" si="11"/>
        <v>0</v>
      </c>
      <c r="J20" s="117">
        <f t="shared" si="12"/>
        <v>0</v>
      </c>
      <c r="K20" s="117">
        <f t="shared" si="13"/>
        <v>0</v>
      </c>
      <c r="L20" s="147"/>
      <c r="M20" s="148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35"/>
      <c r="AO20" s="35"/>
      <c r="AP20" s="35"/>
      <c r="AQ20" s="35"/>
      <c r="AR20" s="22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>
        <f t="shared" ref="BE20:BJ20" si="21">AS8</f>
        <v>47</v>
      </c>
      <c r="BF20" s="21">
        <f t="shared" si="21"/>
        <v>45</v>
      </c>
      <c r="BG20" s="21">
        <f t="shared" si="21"/>
        <v>45</v>
      </c>
      <c r="BH20" s="21">
        <f t="shared" si="21"/>
        <v>45</v>
      </c>
      <c r="BI20" s="21">
        <f t="shared" si="21"/>
        <v>55</v>
      </c>
      <c r="BJ20" s="21">
        <f t="shared" si="21"/>
        <v>47</v>
      </c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3">
        <f t="shared" si="7"/>
        <v>13</v>
      </c>
      <c r="BW20" s="21" t="str">
        <f>IF(BV20&lt;=$BJ$34,VLOOKUP(BV20,LİSTE!$A$5:$Y$653,2,0),"")</f>
        <v>1. Sınıf / A Şubesi</v>
      </c>
      <c r="BX20" s="23">
        <f>IF(BV20&lt;=$BJ$34,VLOOKUP(BV20,LİSTE!$A$5:$Y$653,3,0),"")</f>
        <v>0</v>
      </c>
      <c r="BY20" s="23">
        <f>IF(BV20&lt;=$BJ$34,VLOOKUP(BV20,LİSTE!$A$5:$Y$653,4,0),"")</f>
        <v>0</v>
      </c>
      <c r="BZ20" s="22">
        <f>IF(BV20&lt;=$BJ$34,VLOOKUP(BV20,LİSTE!$A$5:$Y$653,5,0),"")</f>
        <v>0</v>
      </c>
      <c r="CA20" s="22">
        <f>IF(BV20&lt;=$BJ$34,VLOOKUP(BV20,LİSTE!$A$5:$Y$653,6,0),"")</f>
        <v>0</v>
      </c>
      <c r="CB20" s="23">
        <f>IF(BV20&lt;=$BJ$34,VLOOKUP(BV20,LİSTE!$A$5:$Y$653,7,0),"")</f>
        <v>0</v>
      </c>
      <c r="CC20" s="23">
        <f>IF(BV20&lt;=$BJ$34,VLOOKUP(BV20,LİSTE!$A$5:$Y$653,8,0),"")</f>
        <v>0</v>
      </c>
      <c r="CD20" s="23">
        <f>IF(BV20&lt;=$BJ$34,VLOOKUP(BV20,LİSTE!$A$5:$Y$653,9,0),"")</f>
        <v>0</v>
      </c>
      <c r="CE20" s="23">
        <f>IF(BV20&lt;=$BJ$34,VLOOKUP(BV20,LİSTE!$A$5:$Y$653,10,0),"")</f>
        <v>0</v>
      </c>
      <c r="CF20" s="23">
        <f>IF(BV20&lt;=$BJ$34,VLOOKUP(BV20,LİSTE!$A$5:$Y$653,11,0),"")</f>
        <v>0</v>
      </c>
      <c r="CG20" s="23" t="str">
        <f>IF(BV20&lt;=$BJ$34,VLOOKUP(BV20,LİSTE!$A$5:$Y$653,12,0),"")</f>
        <v>TARAMA YAPILMADI</v>
      </c>
      <c r="CH20" s="64"/>
      <c r="CI20" s="9"/>
      <c r="CJ20" s="38" t="s">
        <v>25</v>
      </c>
    </row>
    <row r="21" spans="2:88" s="20" customFormat="1" ht="20.25" customHeight="1">
      <c r="B21" s="103">
        <v>14</v>
      </c>
      <c r="C21" s="117">
        <f t="shared" si="0"/>
        <v>0</v>
      </c>
      <c r="D21" s="114">
        <f t="shared" si="1"/>
        <v>0</v>
      </c>
      <c r="E21" s="114">
        <f t="shared" si="2"/>
        <v>0</v>
      </c>
      <c r="F21" s="115">
        <f t="shared" si="3"/>
        <v>0</v>
      </c>
      <c r="G21" s="116">
        <f t="shared" si="4"/>
        <v>0</v>
      </c>
      <c r="H21" s="117">
        <f t="shared" si="10"/>
        <v>0</v>
      </c>
      <c r="I21" s="117">
        <f t="shared" si="11"/>
        <v>0</v>
      </c>
      <c r="J21" s="117">
        <f t="shared" si="12"/>
        <v>0</v>
      </c>
      <c r="K21" s="117">
        <f t="shared" si="13"/>
        <v>0</v>
      </c>
      <c r="L21" s="147"/>
      <c r="M21" s="148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35"/>
      <c r="AO21" s="35"/>
      <c r="AP21" s="35"/>
      <c r="AQ21" s="35"/>
      <c r="AR21" s="22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>
        <f t="shared" ref="BF21:BJ21" si="22">AS8</f>
        <v>47</v>
      </c>
      <c r="BG21" s="21">
        <f t="shared" si="22"/>
        <v>45</v>
      </c>
      <c r="BH21" s="21">
        <f t="shared" si="22"/>
        <v>45</v>
      </c>
      <c r="BI21" s="21">
        <f t="shared" si="22"/>
        <v>45</v>
      </c>
      <c r="BJ21" s="21">
        <f t="shared" si="22"/>
        <v>55</v>
      </c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3">
        <f t="shared" si="7"/>
        <v>14</v>
      </c>
      <c r="BW21" s="21" t="str">
        <f>IF(BV21&lt;=$BJ$34,VLOOKUP(BV21,LİSTE!$A$5:$Y$653,2,0),"")</f>
        <v>1. Sınıf / A Şubesi</v>
      </c>
      <c r="BX21" s="23">
        <f>IF(BV21&lt;=$BJ$34,VLOOKUP(BV21,LİSTE!$A$5:$Y$653,3,0),"")</f>
        <v>0</v>
      </c>
      <c r="BY21" s="23">
        <f>IF(BV21&lt;=$BJ$34,VLOOKUP(BV21,LİSTE!$A$5:$Y$653,4,0),"")</f>
        <v>0</v>
      </c>
      <c r="BZ21" s="22">
        <f>IF(BV21&lt;=$BJ$34,VLOOKUP(BV21,LİSTE!$A$5:$Y$653,5,0),"")</f>
        <v>0</v>
      </c>
      <c r="CA21" s="22">
        <f>IF(BV21&lt;=$BJ$34,VLOOKUP(BV21,LİSTE!$A$5:$Y$653,6,0),"")</f>
        <v>0</v>
      </c>
      <c r="CB21" s="23">
        <f>IF(BV21&lt;=$BJ$34,VLOOKUP(BV21,LİSTE!$A$5:$Y$653,7,0),"")</f>
        <v>0</v>
      </c>
      <c r="CC21" s="23">
        <f>IF(BV21&lt;=$BJ$34,VLOOKUP(BV21,LİSTE!$A$5:$Y$653,8,0),"")</f>
        <v>0</v>
      </c>
      <c r="CD21" s="23">
        <f>IF(BV21&lt;=$BJ$34,VLOOKUP(BV21,LİSTE!$A$5:$Y$653,9,0),"")</f>
        <v>0</v>
      </c>
      <c r="CE21" s="23">
        <f>IF(BV21&lt;=$BJ$34,VLOOKUP(BV21,LİSTE!$A$5:$Y$653,10,0),"")</f>
        <v>0</v>
      </c>
      <c r="CF21" s="23">
        <f>IF(BV21&lt;=$BJ$34,VLOOKUP(BV21,LİSTE!$A$5:$Y$653,11,0),"")</f>
        <v>0</v>
      </c>
      <c r="CG21" s="23" t="str">
        <f>IF(BV21&lt;=$BJ$34,VLOOKUP(BV21,LİSTE!$A$5:$Y$653,12,0),"")</f>
        <v>TARAMA YAPILMADI</v>
      </c>
      <c r="CH21" s="64"/>
      <c r="CI21" s="9"/>
      <c r="CJ21" s="9"/>
    </row>
    <row r="22" spans="2:88" s="20" customFormat="1" ht="20.25" customHeight="1">
      <c r="B22" s="103">
        <v>15</v>
      </c>
      <c r="C22" s="117">
        <f t="shared" si="0"/>
        <v>0</v>
      </c>
      <c r="D22" s="114">
        <f t="shared" si="1"/>
        <v>0</v>
      </c>
      <c r="E22" s="114">
        <f t="shared" si="2"/>
        <v>0</v>
      </c>
      <c r="F22" s="115">
        <f t="shared" si="3"/>
        <v>0</v>
      </c>
      <c r="G22" s="116">
        <f t="shared" si="4"/>
        <v>0</v>
      </c>
      <c r="H22" s="117">
        <f t="shared" si="10"/>
        <v>0</v>
      </c>
      <c r="I22" s="117">
        <f t="shared" si="11"/>
        <v>0</v>
      </c>
      <c r="J22" s="117">
        <f t="shared" si="12"/>
        <v>0</v>
      </c>
      <c r="K22" s="117">
        <f t="shared" si="13"/>
        <v>0</v>
      </c>
      <c r="L22" s="147"/>
      <c r="M22" s="148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35"/>
      <c r="AO22" s="35"/>
      <c r="AP22" s="35"/>
      <c r="AQ22" s="35"/>
      <c r="AR22" s="22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>
        <f t="shared" ref="BG22:BJ22" si="23">AS8</f>
        <v>47</v>
      </c>
      <c r="BH22" s="21">
        <f t="shared" si="23"/>
        <v>45</v>
      </c>
      <c r="BI22" s="21">
        <f t="shared" si="23"/>
        <v>45</v>
      </c>
      <c r="BJ22" s="21">
        <f t="shared" si="23"/>
        <v>45</v>
      </c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3">
        <f t="shared" si="7"/>
        <v>15</v>
      </c>
      <c r="BW22" s="21" t="str">
        <f>IF(BV22&lt;=$BJ$34,VLOOKUP(BV22,LİSTE!$A$5:$Y$653,2,0),"")</f>
        <v>1. Sınıf / A Şubesi</v>
      </c>
      <c r="BX22" s="23">
        <f>IF(BV22&lt;=$BJ$34,VLOOKUP(BV22,LİSTE!$A$5:$Y$653,3,0),"")</f>
        <v>0</v>
      </c>
      <c r="BY22" s="23">
        <f>IF(BV22&lt;=$BJ$34,VLOOKUP(BV22,LİSTE!$A$5:$Y$653,4,0),"")</f>
        <v>0</v>
      </c>
      <c r="BZ22" s="22">
        <f>IF(BV22&lt;=$BJ$34,VLOOKUP(BV22,LİSTE!$A$5:$Y$653,5,0),"")</f>
        <v>0</v>
      </c>
      <c r="CA22" s="22">
        <f>IF(BV22&lt;=$BJ$34,VLOOKUP(BV22,LİSTE!$A$5:$Y$653,6,0),"")</f>
        <v>0</v>
      </c>
      <c r="CB22" s="23">
        <f>IF(BV22&lt;=$BJ$34,VLOOKUP(BV22,LİSTE!$A$5:$Y$653,7,0),"")</f>
        <v>0</v>
      </c>
      <c r="CC22" s="23">
        <f>IF(BV22&lt;=$BJ$34,VLOOKUP(BV22,LİSTE!$A$5:$Y$653,8,0),"")</f>
        <v>0</v>
      </c>
      <c r="CD22" s="23">
        <f>IF(BV22&lt;=$BJ$34,VLOOKUP(BV22,LİSTE!$A$5:$Y$653,9,0),"")</f>
        <v>0</v>
      </c>
      <c r="CE22" s="23">
        <f>IF(BV22&lt;=$BJ$34,VLOOKUP(BV22,LİSTE!$A$5:$Y$653,10,0),"")</f>
        <v>0</v>
      </c>
      <c r="CF22" s="23">
        <f>IF(BV22&lt;=$BJ$34,VLOOKUP(BV22,LİSTE!$A$5:$Y$653,11,0),"")</f>
        <v>0</v>
      </c>
      <c r="CG22" s="23" t="str">
        <f>IF(BV22&lt;=$BJ$34,VLOOKUP(BV22,LİSTE!$A$5:$Y$653,12,0),"")</f>
        <v>TARAMA YAPILMADI</v>
      </c>
      <c r="CH22" s="64"/>
      <c r="CI22" s="9"/>
      <c r="CJ22" s="9"/>
    </row>
    <row r="23" spans="2:88" s="20" customFormat="1" ht="20.25" customHeight="1">
      <c r="B23" s="103">
        <v>16</v>
      </c>
      <c r="C23" s="117">
        <f t="shared" si="0"/>
        <v>0</v>
      </c>
      <c r="D23" s="114">
        <f t="shared" si="1"/>
        <v>0</v>
      </c>
      <c r="E23" s="114">
        <f t="shared" si="2"/>
        <v>0</v>
      </c>
      <c r="F23" s="115">
        <f t="shared" si="3"/>
        <v>0</v>
      </c>
      <c r="G23" s="116">
        <f t="shared" si="4"/>
        <v>0</v>
      </c>
      <c r="H23" s="117">
        <f t="shared" si="10"/>
        <v>0</v>
      </c>
      <c r="I23" s="117">
        <f t="shared" si="11"/>
        <v>0</v>
      </c>
      <c r="J23" s="117">
        <f t="shared" si="12"/>
        <v>0</v>
      </c>
      <c r="K23" s="117">
        <f t="shared" si="13"/>
        <v>0</v>
      </c>
      <c r="L23" s="147"/>
      <c r="M23" s="148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35"/>
      <c r="AO23" s="35"/>
      <c r="AP23" s="35"/>
      <c r="AQ23" s="35"/>
      <c r="AR23" s="22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>
        <f t="shared" ref="BH23:BJ23" si="24">AS8</f>
        <v>47</v>
      </c>
      <c r="BI23" s="21">
        <f t="shared" si="24"/>
        <v>45</v>
      </c>
      <c r="BJ23" s="21">
        <f t="shared" si="24"/>
        <v>45</v>
      </c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3">
        <f t="shared" si="7"/>
        <v>16</v>
      </c>
      <c r="BW23" s="21" t="str">
        <f>IF(BV23&lt;=$BJ$34,VLOOKUP(BV23,LİSTE!$A$5:$Y$653,2,0),"")</f>
        <v>1. Sınıf / A Şubesi</v>
      </c>
      <c r="BX23" s="23">
        <f>IF(BV23&lt;=$BJ$34,VLOOKUP(BV23,LİSTE!$A$5:$Y$653,3,0),"")</f>
        <v>0</v>
      </c>
      <c r="BY23" s="23">
        <f>IF(BV23&lt;=$BJ$34,VLOOKUP(BV23,LİSTE!$A$5:$Y$653,4,0),"")</f>
        <v>0</v>
      </c>
      <c r="BZ23" s="22">
        <f>IF(BV23&lt;=$BJ$34,VLOOKUP(BV23,LİSTE!$A$5:$Y$653,5,0),"")</f>
        <v>0</v>
      </c>
      <c r="CA23" s="22">
        <f>IF(BV23&lt;=$BJ$34,VLOOKUP(BV23,LİSTE!$A$5:$Y$653,6,0),"")</f>
        <v>0</v>
      </c>
      <c r="CB23" s="23">
        <f>IF(BV23&lt;=$BJ$34,VLOOKUP(BV23,LİSTE!$A$5:$Y$653,7,0),"")</f>
        <v>0</v>
      </c>
      <c r="CC23" s="23">
        <f>IF(BV23&lt;=$BJ$34,VLOOKUP(BV23,LİSTE!$A$5:$Y$653,8,0),"")</f>
        <v>0</v>
      </c>
      <c r="CD23" s="23">
        <f>IF(BV23&lt;=$BJ$34,VLOOKUP(BV23,LİSTE!$A$5:$Y$653,9,0),"")</f>
        <v>0</v>
      </c>
      <c r="CE23" s="23">
        <f>IF(BV23&lt;=$BJ$34,VLOOKUP(BV23,LİSTE!$A$5:$Y$653,10,0),"")</f>
        <v>0</v>
      </c>
      <c r="CF23" s="23">
        <f>IF(BV23&lt;=$BJ$34,VLOOKUP(BV23,LİSTE!$A$5:$Y$653,11,0),"")</f>
        <v>0</v>
      </c>
      <c r="CG23" s="23" t="str">
        <f>IF(BV23&lt;=$BJ$34,VLOOKUP(BV23,LİSTE!$A$5:$Y$653,12,0),"")</f>
        <v>TARAMA YAPILMADI</v>
      </c>
      <c r="CH23" s="64"/>
      <c r="CI23" s="9"/>
      <c r="CJ23" s="9"/>
    </row>
    <row r="24" spans="2:88" s="20" customFormat="1" ht="20.25" customHeight="1">
      <c r="B24" s="103">
        <v>17</v>
      </c>
      <c r="C24" s="117">
        <f t="shared" si="0"/>
        <v>0</v>
      </c>
      <c r="D24" s="114">
        <f t="shared" si="1"/>
        <v>0</v>
      </c>
      <c r="E24" s="114">
        <f t="shared" si="2"/>
        <v>0</v>
      </c>
      <c r="F24" s="115">
        <f t="shared" si="3"/>
        <v>0</v>
      </c>
      <c r="G24" s="116">
        <f t="shared" si="4"/>
        <v>0</v>
      </c>
      <c r="H24" s="117">
        <f t="shared" si="10"/>
        <v>0</v>
      </c>
      <c r="I24" s="117">
        <f t="shared" si="11"/>
        <v>0</v>
      </c>
      <c r="J24" s="117">
        <f t="shared" si="12"/>
        <v>0</v>
      </c>
      <c r="K24" s="117">
        <f t="shared" si="13"/>
        <v>0</v>
      </c>
      <c r="L24" s="147"/>
      <c r="M24" s="148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35"/>
      <c r="AO24" s="35"/>
      <c r="AP24" s="35"/>
      <c r="AQ24" s="35"/>
      <c r="AR24" s="22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>
        <f t="shared" ref="BI24:BJ24" si="25">AS8</f>
        <v>47</v>
      </c>
      <c r="BJ24" s="21">
        <f t="shared" si="25"/>
        <v>45</v>
      </c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3">
        <f t="shared" si="7"/>
        <v>17</v>
      </c>
      <c r="BW24" s="21" t="str">
        <f>IF(BV24&lt;=$BJ$34,VLOOKUP(BV24,LİSTE!$A$5:$Y$653,2,0),"")</f>
        <v>1. Sınıf / A Şubesi</v>
      </c>
      <c r="BX24" s="23">
        <f>IF(BV24&lt;=$BJ$34,VLOOKUP(BV24,LİSTE!$A$5:$Y$653,3,0),"")</f>
        <v>0</v>
      </c>
      <c r="BY24" s="23">
        <f>IF(BV24&lt;=$BJ$34,VLOOKUP(BV24,LİSTE!$A$5:$Y$653,4,0),"")</f>
        <v>0</v>
      </c>
      <c r="BZ24" s="22">
        <f>IF(BV24&lt;=$BJ$34,VLOOKUP(BV24,LİSTE!$A$5:$Y$653,5,0),"")</f>
        <v>0</v>
      </c>
      <c r="CA24" s="22">
        <f>IF(BV24&lt;=$BJ$34,VLOOKUP(BV24,LİSTE!$A$5:$Y$653,6,0),"")</f>
        <v>0</v>
      </c>
      <c r="CB24" s="23">
        <f>IF(BV24&lt;=$BJ$34,VLOOKUP(BV24,LİSTE!$A$5:$Y$653,7,0),"")</f>
        <v>0</v>
      </c>
      <c r="CC24" s="23">
        <f>IF(BV24&lt;=$BJ$34,VLOOKUP(BV24,LİSTE!$A$5:$Y$653,8,0),"")</f>
        <v>0</v>
      </c>
      <c r="CD24" s="23">
        <f>IF(BV24&lt;=$BJ$34,VLOOKUP(BV24,LİSTE!$A$5:$Y$653,9,0),"")</f>
        <v>0</v>
      </c>
      <c r="CE24" s="23">
        <f>IF(BV24&lt;=$BJ$34,VLOOKUP(BV24,LİSTE!$A$5:$Y$653,10,0),"")</f>
        <v>0</v>
      </c>
      <c r="CF24" s="23">
        <f>IF(BV24&lt;=$BJ$34,VLOOKUP(BV24,LİSTE!$A$5:$Y$653,11,0),"")</f>
        <v>0</v>
      </c>
      <c r="CG24" s="23" t="str">
        <f>IF(BV24&lt;=$BJ$34,VLOOKUP(BV24,LİSTE!$A$5:$Y$653,12,0),"")</f>
        <v>TARAMA YAPILMADI</v>
      </c>
      <c r="CH24" s="64"/>
      <c r="CI24" s="9"/>
      <c r="CJ24" s="9"/>
    </row>
    <row r="25" spans="2:88" s="20" customFormat="1" ht="20.25" customHeight="1">
      <c r="B25" s="103">
        <v>18</v>
      </c>
      <c r="C25" s="117">
        <f t="shared" si="0"/>
        <v>0</v>
      </c>
      <c r="D25" s="114">
        <f t="shared" si="1"/>
        <v>0</v>
      </c>
      <c r="E25" s="114">
        <f t="shared" si="2"/>
        <v>0</v>
      </c>
      <c r="F25" s="115">
        <f t="shared" si="3"/>
        <v>0</v>
      </c>
      <c r="G25" s="116">
        <f t="shared" si="4"/>
        <v>0</v>
      </c>
      <c r="H25" s="117">
        <f t="shared" si="10"/>
        <v>0</v>
      </c>
      <c r="I25" s="117">
        <f t="shared" si="11"/>
        <v>0</v>
      </c>
      <c r="J25" s="117">
        <f t="shared" si="12"/>
        <v>0</v>
      </c>
      <c r="K25" s="117">
        <f t="shared" si="13"/>
        <v>0</v>
      </c>
      <c r="L25" s="147"/>
      <c r="M25" s="148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35"/>
      <c r="AO25" s="35"/>
      <c r="AP25" s="35"/>
      <c r="AQ25" s="35"/>
      <c r="AR25" s="22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>
        <f t="shared" ref="BJ25" si="26">AS8</f>
        <v>47</v>
      </c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3">
        <f t="shared" si="7"/>
        <v>18</v>
      </c>
      <c r="BW25" s="21" t="str">
        <f>IF(BV25&lt;=$BJ$34,VLOOKUP(BV25,LİSTE!$A$5:$Y$653,2,0),"")</f>
        <v>1. Sınıf / A Şubesi</v>
      </c>
      <c r="BX25" s="23">
        <f>IF(BV25&lt;=$BJ$34,VLOOKUP(BV25,LİSTE!$A$5:$Y$653,3,0),"")</f>
        <v>0</v>
      </c>
      <c r="BY25" s="23">
        <f>IF(BV25&lt;=$BJ$34,VLOOKUP(BV25,LİSTE!$A$5:$Y$653,4,0),"")</f>
        <v>0</v>
      </c>
      <c r="BZ25" s="22">
        <f>IF(BV25&lt;=$BJ$34,VLOOKUP(BV25,LİSTE!$A$5:$Y$653,5,0),"")</f>
        <v>0</v>
      </c>
      <c r="CA25" s="22">
        <f>IF(BV25&lt;=$BJ$34,VLOOKUP(BV25,LİSTE!$A$5:$Y$653,6,0),"")</f>
        <v>0</v>
      </c>
      <c r="CB25" s="23">
        <f>IF(BV25&lt;=$BJ$34,VLOOKUP(BV25,LİSTE!$A$5:$Y$653,7,0),"")</f>
        <v>0</v>
      </c>
      <c r="CC25" s="23">
        <f>IF(BV25&lt;=$BJ$34,VLOOKUP(BV25,LİSTE!$A$5:$Y$653,8,0),"")</f>
        <v>0</v>
      </c>
      <c r="CD25" s="23">
        <f>IF(BV25&lt;=$BJ$34,VLOOKUP(BV25,LİSTE!$A$5:$Y$653,9,0),"")</f>
        <v>0</v>
      </c>
      <c r="CE25" s="23">
        <f>IF(BV25&lt;=$BJ$34,VLOOKUP(BV25,LİSTE!$A$5:$Y$653,10,0),"")</f>
        <v>0</v>
      </c>
      <c r="CF25" s="23">
        <f>IF(BV25&lt;=$BJ$34,VLOOKUP(BV25,LİSTE!$A$5:$Y$653,11,0),"")</f>
        <v>0</v>
      </c>
      <c r="CG25" s="23" t="str">
        <f>IF(BV25&lt;=$BJ$34,VLOOKUP(BV25,LİSTE!$A$5:$Y$653,12,0),"")</f>
        <v>TARAMA YAPILMADI</v>
      </c>
      <c r="CH25" s="64"/>
      <c r="CI25" s="9"/>
      <c r="CJ25" s="9"/>
    </row>
    <row r="26" spans="2:88" s="20" customFormat="1" ht="20.25" customHeight="1">
      <c r="B26" s="103">
        <v>19</v>
      </c>
      <c r="C26" s="117">
        <f t="shared" si="0"/>
        <v>0</v>
      </c>
      <c r="D26" s="114">
        <f t="shared" si="1"/>
        <v>0</v>
      </c>
      <c r="E26" s="114">
        <f t="shared" si="2"/>
        <v>0</v>
      </c>
      <c r="F26" s="115">
        <f t="shared" si="3"/>
        <v>0</v>
      </c>
      <c r="G26" s="116">
        <f t="shared" si="4"/>
        <v>0</v>
      </c>
      <c r="H26" s="117">
        <f t="shared" si="10"/>
        <v>0</v>
      </c>
      <c r="I26" s="117">
        <f t="shared" si="11"/>
        <v>0</v>
      </c>
      <c r="J26" s="117">
        <f t="shared" si="12"/>
        <v>0</v>
      </c>
      <c r="K26" s="117">
        <f t="shared" si="13"/>
        <v>0</v>
      </c>
      <c r="L26" s="147"/>
      <c r="M26" s="148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35"/>
      <c r="AO26" s="35"/>
      <c r="AP26" s="35"/>
      <c r="AQ26" s="35"/>
      <c r="AR26" s="22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3">
        <f t="shared" si="7"/>
        <v>19</v>
      </c>
      <c r="BW26" s="21" t="str">
        <f>IF(BV26&lt;=$BJ$34,VLOOKUP(BV26,LİSTE!$A$5:$Y$653,2,0),"")</f>
        <v>1. Sınıf / A Şubesi</v>
      </c>
      <c r="BX26" s="23">
        <f>IF(BV26&lt;=$BJ$34,VLOOKUP(BV26,LİSTE!$A$5:$Y$653,3,0),"")</f>
        <v>0</v>
      </c>
      <c r="BY26" s="23">
        <f>IF(BV26&lt;=$BJ$34,VLOOKUP(BV26,LİSTE!$A$5:$Y$653,4,0),"")</f>
        <v>0</v>
      </c>
      <c r="BZ26" s="22">
        <f>IF(BV26&lt;=$BJ$34,VLOOKUP(BV26,LİSTE!$A$5:$Y$653,5,0),"")</f>
        <v>0</v>
      </c>
      <c r="CA26" s="22">
        <f>IF(BV26&lt;=$BJ$34,VLOOKUP(BV26,LİSTE!$A$5:$Y$653,6,0),"")</f>
        <v>0</v>
      </c>
      <c r="CB26" s="23">
        <f>IF(BV26&lt;=$BJ$34,VLOOKUP(BV26,LİSTE!$A$5:$Y$653,7,0),"")</f>
        <v>0</v>
      </c>
      <c r="CC26" s="23">
        <f>IF(BV26&lt;=$BJ$34,VLOOKUP(BV26,LİSTE!$A$5:$Y$653,8,0),"")</f>
        <v>0</v>
      </c>
      <c r="CD26" s="23">
        <f>IF(BV26&lt;=$BJ$34,VLOOKUP(BV26,LİSTE!$A$5:$Y$653,9,0),"")</f>
        <v>0</v>
      </c>
      <c r="CE26" s="23">
        <f>IF(BV26&lt;=$BJ$34,VLOOKUP(BV26,LİSTE!$A$5:$Y$653,10,0),"")</f>
        <v>0</v>
      </c>
      <c r="CF26" s="23">
        <f>IF(BV26&lt;=$BJ$34,VLOOKUP(BV26,LİSTE!$A$5:$Y$653,11,0),"")</f>
        <v>0</v>
      </c>
      <c r="CG26" s="23" t="str">
        <f>IF(BV26&lt;=$BJ$34,VLOOKUP(BV26,LİSTE!$A$5:$Y$653,12,0),"")</f>
        <v>TARAMA YAPILMADI</v>
      </c>
      <c r="CH26" s="64"/>
      <c r="CI26" s="9"/>
      <c r="CJ26" s="9"/>
    </row>
    <row r="27" spans="2:88" s="20" customFormat="1" ht="20.25" customHeight="1">
      <c r="B27" s="103">
        <v>20</v>
      </c>
      <c r="C27" s="117">
        <f t="shared" si="0"/>
        <v>0</v>
      </c>
      <c r="D27" s="114">
        <f t="shared" si="1"/>
        <v>0</v>
      </c>
      <c r="E27" s="114">
        <f t="shared" si="2"/>
        <v>0</v>
      </c>
      <c r="F27" s="115">
        <f t="shared" si="3"/>
        <v>0</v>
      </c>
      <c r="G27" s="116">
        <f t="shared" si="4"/>
        <v>0</v>
      </c>
      <c r="H27" s="117">
        <f t="shared" si="10"/>
        <v>0</v>
      </c>
      <c r="I27" s="117">
        <f t="shared" si="11"/>
        <v>0</v>
      </c>
      <c r="J27" s="117">
        <f t="shared" si="12"/>
        <v>0</v>
      </c>
      <c r="K27" s="117">
        <f t="shared" si="13"/>
        <v>0</v>
      </c>
      <c r="L27" s="147"/>
      <c r="M27" s="148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35"/>
      <c r="AO27" s="35"/>
      <c r="AP27" s="35"/>
      <c r="AQ27" s="35"/>
      <c r="AR27" s="22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3">
        <f t="shared" si="7"/>
        <v>20</v>
      </c>
      <c r="BW27" s="21" t="str">
        <f>IF(BV27&lt;=$BJ$34,VLOOKUP(BV27,LİSTE!$A$5:$Y$653,2,0),"")</f>
        <v>1. Sınıf / A Şubesi</v>
      </c>
      <c r="BX27" s="23">
        <f>IF(BV27&lt;=$BJ$34,VLOOKUP(BV27,LİSTE!$A$5:$Y$653,3,0),"")</f>
        <v>0</v>
      </c>
      <c r="BY27" s="23">
        <f>IF(BV27&lt;=$BJ$34,VLOOKUP(BV27,LİSTE!$A$5:$Y$653,4,0),"")</f>
        <v>0</v>
      </c>
      <c r="BZ27" s="22">
        <f>IF(BV27&lt;=$BJ$34,VLOOKUP(BV27,LİSTE!$A$5:$Y$653,5,0),"")</f>
        <v>0</v>
      </c>
      <c r="CA27" s="22">
        <f>IF(BV27&lt;=$BJ$34,VLOOKUP(BV27,LİSTE!$A$5:$Y$653,6,0),"")</f>
        <v>0</v>
      </c>
      <c r="CB27" s="23">
        <f>IF(BV27&lt;=$BJ$34,VLOOKUP(BV27,LİSTE!$A$5:$Y$653,7,0),"")</f>
        <v>0</v>
      </c>
      <c r="CC27" s="23">
        <f>IF(BV27&lt;=$BJ$34,VLOOKUP(BV27,LİSTE!$A$5:$Y$653,8,0),"")</f>
        <v>0</v>
      </c>
      <c r="CD27" s="23">
        <f>IF(BV27&lt;=$BJ$34,VLOOKUP(BV27,LİSTE!$A$5:$Y$653,9,0),"")</f>
        <v>0</v>
      </c>
      <c r="CE27" s="23">
        <f>IF(BV27&lt;=$BJ$34,VLOOKUP(BV27,LİSTE!$A$5:$Y$653,10,0),"")</f>
        <v>0</v>
      </c>
      <c r="CF27" s="23">
        <f>IF(BV27&lt;=$BJ$34,VLOOKUP(BV27,LİSTE!$A$5:$Y$653,11,0),"")</f>
        <v>0</v>
      </c>
      <c r="CG27" s="23" t="str">
        <f>IF(BV27&lt;=$BJ$34,VLOOKUP(BV27,LİSTE!$A$5:$Y$653,12,0),"")</f>
        <v>TARAMA YAPILMADI</v>
      </c>
      <c r="CH27" s="64"/>
      <c r="CI27" s="9"/>
      <c r="CJ27" s="9"/>
    </row>
    <row r="28" spans="2:88" s="20" customFormat="1" ht="20.25" customHeight="1">
      <c r="B28" s="103">
        <v>21</v>
      </c>
      <c r="C28" s="117">
        <f t="shared" si="0"/>
        <v>0</v>
      </c>
      <c r="D28" s="114">
        <f t="shared" si="1"/>
        <v>0</v>
      </c>
      <c r="E28" s="114">
        <f t="shared" si="2"/>
        <v>0</v>
      </c>
      <c r="F28" s="115">
        <f t="shared" si="3"/>
        <v>0</v>
      </c>
      <c r="G28" s="116">
        <f t="shared" si="4"/>
        <v>0</v>
      </c>
      <c r="H28" s="117">
        <f t="shared" si="10"/>
        <v>0</v>
      </c>
      <c r="I28" s="117">
        <f t="shared" si="11"/>
        <v>0</v>
      </c>
      <c r="J28" s="117">
        <f t="shared" si="12"/>
        <v>0</v>
      </c>
      <c r="K28" s="117">
        <f t="shared" si="13"/>
        <v>0</v>
      </c>
      <c r="L28" s="147"/>
      <c r="M28" s="148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35"/>
      <c r="AO28" s="35"/>
      <c r="AP28" s="35"/>
      <c r="AQ28" s="35"/>
      <c r="AR28" s="22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3">
        <f t="shared" si="7"/>
        <v>21</v>
      </c>
      <c r="BW28" s="21" t="str">
        <f>IF(BV28&lt;=$BJ$34,VLOOKUP(BV28,LİSTE!$A$5:$Y$653,2,0),"")</f>
        <v>1. Sınıf / A Şubesi</v>
      </c>
      <c r="BX28" s="23">
        <f>IF(BV28&lt;=$BJ$34,VLOOKUP(BV28,LİSTE!$A$5:$Y$653,3,0),"")</f>
        <v>0</v>
      </c>
      <c r="BY28" s="23">
        <f>IF(BV28&lt;=$BJ$34,VLOOKUP(BV28,LİSTE!$A$5:$Y$653,4,0),"")</f>
        <v>0</v>
      </c>
      <c r="BZ28" s="22">
        <f>IF(BV28&lt;=$BJ$34,VLOOKUP(BV28,LİSTE!$A$5:$Y$653,5,0),"")</f>
        <v>0</v>
      </c>
      <c r="CA28" s="22">
        <f>IF(BV28&lt;=$BJ$34,VLOOKUP(BV28,LİSTE!$A$5:$Y$653,6,0),"")</f>
        <v>0</v>
      </c>
      <c r="CB28" s="23">
        <f>IF(BV28&lt;=$BJ$34,VLOOKUP(BV28,LİSTE!$A$5:$Y$653,7,0),"")</f>
        <v>0</v>
      </c>
      <c r="CC28" s="23">
        <f>IF(BV28&lt;=$BJ$34,VLOOKUP(BV28,LİSTE!$A$5:$Y$653,8,0),"")</f>
        <v>0</v>
      </c>
      <c r="CD28" s="23">
        <f>IF(BV28&lt;=$BJ$34,VLOOKUP(BV28,LİSTE!$A$5:$Y$653,9,0),"")</f>
        <v>0</v>
      </c>
      <c r="CE28" s="23">
        <f>IF(BV28&lt;=$BJ$34,VLOOKUP(BV28,LİSTE!$A$5:$Y$653,10,0),"")</f>
        <v>0</v>
      </c>
      <c r="CF28" s="23">
        <f>IF(BV28&lt;=$BJ$34,VLOOKUP(BV28,LİSTE!$A$5:$Y$653,11,0),"")</f>
        <v>0</v>
      </c>
      <c r="CG28" s="23" t="str">
        <f>IF(BV28&lt;=$BJ$34,VLOOKUP(BV28,LİSTE!$A$5:$Y$653,12,0),"")</f>
        <v>TARAMA YAPILMADI</v>
      </c>
      <c r="CH28" s="64"/>
      <c r="CI28" s="9"/>
      <c r="CJ28" s="9"/>
    </row>
    <row r="29" spans="2:88" s="20" customFormat="1" ht="20.25" customHeight="1">
      <c r="B29" s="103">
        <v>22</v>
      </c>
      <c r="C29" s="117">
        <f t="shared" si="0"/>
        <v>0</v>
      </c>
      <c r="D29" s="114">
        <f t="shared" si="1"/>
        <v>0</v>
      </c>
      <c r="E29" s="114">
        <f t="shared" si="2"/>
        <v>0</v>
      </c>
      <c r="F29" s="115">
        <f t="shared" si="3"/>
        <v>0</v>
      </c>
      <c r="G29" s="116">
        <f t="shared" si="4"/>
        <v>0</v>
      </c>
      <c r="H29" s="117">
        <f t="shared" si="10"/>
        <v>0</v>
      </c>
      <c r="I29" s="117">
        <f t="shared" si="11"/>
        <v>0</v>
      </c>
      <c r="J29" s="117">
        <f t="shared" si="12"/>
        <v>0</v>
      </c>
      <c r="K29" s="117">
        <f t="shared" si="13"/>
        <v>0</v>
      </c>
      <c r="L29" s="147"/>
      <c r="M29" s="148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35"/>
      <c r="AO29" s="35"/>
      <c r="AP29" s="35"/>
      <c r="AQ29" s="35"/>
      <c r="AR29" s="22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3">
        <f t="shared" si="7"/>
        <v>22</v>
      </c>
      <c r="BW29" s="21" t="str">
        <f>IF(BV29&lt;=$BJ$34,VLOOKUP(BV29,LİSTE!$A$5:$Y$653,2,0),"")</f>
        <v>1. Sınıf / A Şubesi</v>
      </c>
      <c r="BX29" s="23">
        <f>IF(BV29&lt;=$BJ$34,VLOOKUP(BV29,LİSTE!$A$5:$Y$653,3,0),"")</f>
        <v>0</v>
      </c>
      <c r="BY29" s="23">
        <f>IF(BV29&lt;=$BJ$34,VLOOKUP(BV29,LİSTE!$A$5:$Y$653,4,0),"")</f>
        <v>0</v>
      </c>
      <c r="BZ29" s="22">
        <f>IF(BV29&lt;=$BJ$34,VLOOKUP(BV29,LİSTE!$A$5:$Y$653,5,0),"")</f>
        <v>0</v>
      </c>
      <c r="CA29" s="22">
        <f>IF(BV29&lt;=$BJ$34,VLOOKUP(BV29,LİSTE!$A$5:$Y$653,6,0),"")</f>
        <v>0</v>
      </c>
      <c r="CB29" s="23">
        <f>IF(BV29&lt;=$BJ$34,VLOOKUP(BV29,LİSTE!$A$5:$Y$653,7,0),"")</f>
        <v>0</v>
      </c>
      <c r="CC29" s="23">
        <f>IF(BV29&lt;=$BJ$34,VLOOKUP(BV29,LİSTE!$A$5:$Y$653,8,0),"")</f>
        <v>0</v>
      </c>
      <c r="CD29" s="23">
        <f>IF(BV29&lt;=$BJ$34,VLOOKUP(BV29,LİSTE!$A$5:$Y$653,9,0),"")</f>
        <v>0</v>
      </c>
      <c r="CE29" s="23">
        <f>IF(BV29&lt;=$BJ$34,VLOOKUP(BV29,LİSTE!$A$5:$Y$653,10,0),"")</f>
        <v>0</v>
      </c>
      <c r="CF29" s="23">
        <f>IF(BV29&lt;=$BJ$34,VLOOKUP(BV29,LİSTE!$A$5:$Y$653,11,0),"")</f>
        <v>0</v>
      </c>
      <c r="CG29" s="23" t="str">
        <f>IF(BV29&lt;=$BJ$34,VLOOKUP(BV29,LİSTE!$A$5:$Y$653,12,0),"")</f>
        <v>TARAMA YAPILMADI</v>
      </c>
      <c r="CH29" s="64"/>
      <c r="CI29" s="9"/>
      <c r="CJ29" s="9"/>
    </row>
    <row r="30" spans="2:88" s="20" customFormat="1" ht="20.25" customHeight="1">
      <c r="B30" s="103">
        <v>23</v>
      </c>
      <c r="C30" s="117">
        <f t="shared" si="0"/>
        <v>0</v>
      </c>
      <c r="D30" s="114">
        <f t="shared" si="1"/>
        <v>0</v>
      </c>
      <c r="E30" s="114">
        <f t="shared" si="2"/>
        <v>0</v>
      </c>
      <c r="F30" s="115">
        <f t="shared" si="3"/>
        <v>0</v>
      </c>
      <c r="G30" s="116">
        <f t="shared" si="4"/>
        <v>0</v>
      </c>
      <c r="H30" s="117">
        <f t="shared" si="10"/>
        <v>0</v>
      </c>
      <c r="I30" s="117">
        <f t="shared" si="11"/>
        <v>0</v>
      </c>
      <c r="J30" s="117">
        <f t="shared" si="12"/>
        <v>0</v>
      </c>
      <c r="K30" s="117">
        <f t="shared" si="13"/>
        <v>0</v>
      </c>
      <c r="L30" s="147"/>
      <c r="M30" s="148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35"/>
      <c r="AO30" s="35"/>
      <c r="AP30" s="35"/>
      <c r="AQ30" s="35"/>
      <c r="AR30" s="22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3">
        <f t="shared" si="7"/>
        <v>23</v>
      </c>
      <c r="BW30" s="21" t="str">
        <f>IF(BV30&lt;=$BJ$34,VLOOKUP(BV30,LİSTE!$A$5:$Y$653,2,0),"")</f>
        <v>1. Sınıf / A Şubesi</v>
      </c>
      <c r="BX30" s="23">
        <f>IF(BV30&lt;=$BJ$34,VLOOKUP(BV30,LİSTE!$A$5:$Y$653,3,0),"")</f>
        <v>0</v>
      </c>
      <c r="BY30" s="23">
        <f>IF(BV30&lt;=$BJ$34,VLOOKUP(BV30,LİSTE!$A$5:$Y$653,4,0),"")</f>
        <v>0</v>
      </c>
      <c r="BZ30" s="22">
        <f>IF(BV30&lt;=$BJ$34,VLOOKUP(BV30,LİSTE!$A$5:$Y$653,5,0),"")</f>
        <v>0</v>
      </c>
      <c r="CA30" s="22">
        <f>IF(BV30&lt;=$BJ$34,VLOOKUP(BV30,LİSTE!$A$5:$Y$653,6,0),"")</f>
        <v>0</v>
      </c>
      <c r="CB30" s="23">
        <f>IF(BV30&lt;=$BJ$34,VLOOKUP(BV30,LİSTE!$A$5:$Y$653,7,0),"")</f>
        <v>0</v>
      </c>
      <c r="CC30" s="23">
        <f>IF(BV30&lt;=$BJ$34,VLOOKUP(BV30,LİSTE!$A$5:$Y$653,8,0),"")</f>
        <v>0</v>
      </c>
      <c r="CD30" s="23">
        <f>IF(BV30&lt;=$BJ$34,VLOOKUP(BV30,LİSTE!$A$5:$Y$653,9,0),"")</f>
        <v>0</v>
      </c>
      <c r="CE30" s="23">
        <f>IF(BV30&lt;=$BJ$34,VLOOKUP(BV30,LİSTE!$A$5:$Y$653,10,0),"")</f>
        <v>0</v>
      </c>
      <c r="CF30" s="23">
        <f>IF(BV30&lt;=$BJ$34,VLOOKUP(BV30,LİSTE!$A$5:$Y$653,11,0),"")</f>
        <v>0</v>
      </c>
      <c r="CG30" s="23" t="str">
        <f>IF(BV30&lt;=$BJ$34,VLOOKUP(BV30,LİSTE!$A$5:$Y$653,12,0),"")</f>
        <v>TARAMA YAPILMADI</v>
      </c>
      <c r="CH30" s="64"/>
      <c r="CI30" s="9"/>
      <c r="CJ30" s="9"/>
    </row>
    <row r="31" spans="2:88" s="20" customFormat="1" ht="20.25" customHeight="1">
      <c r="B31" s="103">
        <v>24</v>
      </c>
      <c r="C31" s="117">
        <f t="shared" si="0"/>
        <v>0</v>
      </c>
      <c r="D31" s="114">
        <f t="shared" si="1"/>
        <v>0</v>
      </c>
      <c r="E31" s="114">
        <f t="shared" si="2"/>
        <v>0</v>
      </c>
      <c r="F31" s="115">
        <f t="shared" si="3"/>
        <v>0</v>
      </c>
      <c r="G31" s="116">
        <f t="shared" si="4"/>
        <v>0</v>
      </c>
      <c r="H31" s="117">
        <f t="shared" si="10"/>
        <v>0</v>
      </c>
      <c r="I31" s="117">
        <f t="shared" si="11"/>
        <v>0</v>
      </c>
      <c r="J31" s="117">
        <f t="shared" si="12"/>
        <v>0</v>
      </c>
      <c r="K31" s="117">
        <f t="shared" si="13"/>
        <v>0</v>
      </c>
      <c r="L31" s="147"/>
      <c r="M31" s="148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35"/>
      <c r="AO31" s="35"/>
      <c r="AP31" s="35"/>
      <c r="AQ31" s="35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3">
        <f t="shared" si="7"/>
        <v>24</v>
      </c>
      <c r="BW31" s="21" t="str">
        <f>IF(BV31&lt;=$BJ$34,VLOOKUP(BV31,LİSTE!$A$5:$Y$653,2,0),"")</f>
        <v>1. Sınıf / A Şubesi</v>
      </c>
      <c r="BX31" s="23">
        <f>IF(BV31&lt;=$BJ$34,VLOOKUP(BV31,LİSTE!$A$5:$Y$653,3,0),"")</f>
        <v>0</v>
      </c>
      <c r="BY31" s="23">
        <f>IF(BV31&lt;=$BJ$34,VLOOKUP(BV31,LİSTE!$A$5:$Y$653,4,0),"")</f>
        <v>0</v>
      </c>
      <c r="BZ31" s="22">
        <f>IF(BV31&lt;=$BJ$34,VLOOKUP(BV31,LİSTE!$A$5:$Y$653,5,0),"")</f>
        <v>0</v>
      </c>
      <c r="CA31" s="22">
        <f>IF(BV31&lt;=$BJ$34,VLOOKUP(BV31,LİSTE!$A$5:$Y$653,6,0),"")</f>
        <v>0</v>
      </c>
      <c r="CB31" s="23">
        <f>IF(BV31&lt;=$BJ$34,VLOOKUP(BV31,LİSTE!$A$5:$Y$653,7,0),"")</f>
        <v>0</v>
      </c>
      <c r="CC31" s="23">
        <f>IF(BV31&lt;=$BJ$34,VLOOKUP(BV31,LİSTE!$A$5:$Y$653,8,0),"")</f>
        <v>0</v>
      </c>
      <c r="CD31" s="23">
        <f>IF(BV31&lt;=$BJ$34,VLOOKUP(BV31,LİSTE!$A$5:$Y$653,9,0),"")</f>
        <v>0</v>
      </c>
      <c r="CE31" s="23">
        <f>IF(BV31&lt;=$BJ$34,VLOOKUP(BV31,LİSTE!$A$5:$Y$653,10,0),"")</f>
        <v>0</v>
      </c>
      <c r="CF31" s="23">
        <f>IF(BV31&lt;=$BJ$34,VLOOKUP(BV31,LİSTE!$A$5:$Y$653,11,0),"")</f>
        <v>0</v>
      </c>
      <c r="CG31" s="23" t="str">
        <f>IF(BV31&lt;=$BJ$34,VLOOKUP(BV31,LİSTE!$A$5:$Y$653,12,0),"")</f>
        <v>TARAMA YAPILMADI</v>
      </c>
      <c r="CH31" s="64"/>
      <c r="CI31" s="9"/>
      <c r="CJ31" s="9"/>
    </row>
    <row r="32" spans="2:88" s="20" customFormat="1" ht="20.25" customHeight="1" thickBot="1">
      <c r="B32" s="103">
        <v>25</v>
      </c>
      <c r="C32" s="117">
        <f t="shared" si="0"/>
        <v>0</v>
      </c>
      <c r="D32" s="114">
        <f t="shared" si="1"/>
        <v>0</v>
      </c>
      <c r="E32" s="114">
        <f t="shared" si="2"/>
        <v>0</v>
      </c>
      <c r="F32" s="115">
        <f t="shared" si="3"/>
        <v>0</v>
      </c>
      <c r="G32" s="116">
        <f t="shared" si="4"/>
        <v>0</v>
      </c>
      <c r="H32" s="117">
        <f t="shared" si="10"/>
        <v>0</v>
      </c>
      <c r="I32" s="117">
        <f t="shared" si="11"/>
        <v>0</v>
      </c>
      <c r="J32" s="117">
        <f t="shared" si="12"/>
        <v>0</v>
      </c>
      <c r="K32" s="117">
        <f t="shared" si="13"/>
        <v>0</v>
      </c>
      <c r="L32" s="147"/>
      <c r="M32" s="148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35"/>
      <c r="AO32" s="35"/>
      <c r="AP32" s="35"/>
      <c r="AQ32" s="35"/>
      <c r="AR32" s="21"/>
      <c r="AS32" s="23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3">
        <f t="shared" si="7"/>
        <v>25</v>
      </c>
      <c r="BW32" s="21" t="str">
        <f>IF(BV32&lt;=$BJ$34,VLOOKUP(BV32,LİSTE!$A$5:$Y$653,2,0),"")</f>
        <v>1. Sınıf / A Şubesi</v>
      </c>
      <c r="BX32" s="23">
        <f>IF(BV32&lt;=$BJ$34,VLOOKUP(BV32,LİSTE!$A$5:$Y$653,3,0),"")</f>
        <v>0</v>
      </c>
      <c r="BY32" s="23">
        <f>IF(BV32&lt;=$BJ$34,VLOOKUP(BV32,LİSTE!$A$5:$Y$653,4,0),"")</f>
        <v>0</v>
      </c>
      <c r="BZ32" s="22">
        <f>IF(BV32&lt;=$BJ$34,VLOOKUP(BV32,LİSTE!$A$5:$Y$653,5,0),"")</f>
        <v>0</v>
      </c>
      <c r="CA32" s="22">
        <f>IF(BV32&lt;=$BJ$34,VLOOKUP(BV32,LİSTE!$A$5:$Y$653,6,0),"")</f>
        <v>0</v>
      </c>
      <c r="CB32" s="23">
        <f>IF(BV32&lt;=$BJ$34,VLOOKUP(BV32,LİSTE!$A$5:$Y$653,7,0),"")</f>
        <v>0</v>
      </c>
      <c r="CC32" s="23">
        <f>IF(BV32&lt;=$BJ$34,VLOOKUP(BV32,LİSTE!$A$5:$Y$653,8,0),"")</f>
        <v>0</v>
      </c>
      <c r="CD32" s="23">
        <f>IF(BV32&lt;=$BJ$34,VLOOKUP(BV32,LİSTE!$A$5:$Y$653,9,0),"")</f>
        <v>0</v>
      </c>
      <c r="CE32" s="23">
        <f>IF(BV32&lt;=$BJ$34,VLOOKUP(BV32,LİSTE!$A$5:$Y$653,10,0),"")</f>
        <v>0</v>
      </c>
      <c r="CF32" s="23">
        <f>IF(BV32&lt;=$BJ$34,VLOOKUP(BV32,LİSTE!$A$5:$Y$653,11,0),"")</f>
        <v>0</v>
      </c>
      <c r="CG32" s="23" t="str">
        <f>IF(BV32&lt;=$BJ$34,VLOOKUP(BV32,LİSTE!$A$5:$Y$653,12,0),"")</f>
        <v>TARAMA YAPILMADI</v>
      </c>
      <c r="CH32" s="64"/>
      <c r="CI32" s="9"/>
      <c r="CJ32" s="9"/>
    </row>
    <row r="33" spans="1:88" s="20" customFormat="1" ht="20.25" customHeight="1" thickTop="1" thickBot="1">
      <c r="B33" s="103">
        <v>26</v>
      </c>
      <c r="C33" s="117">
        <f t="shared" si="0"/>
        <v>0</v>
      </c>
      <c r="D33" s="114">
        <f t="shared" si="1"/>
        <v>0</v>
      </c>
      <c r="E33" s="114">
        <f t="shared" si="2"/>
        <v>0</v>
      </c>
      <c r="F33" s="115">
        <f t="shared" si="3"/>
        <v>0</v>
      </c>
      <c r="G33" s="116">
        <f t="shared" si="4"/>
        <v>0</v>
      </c>
      <c r="H33" s="117">
        <f t="shared" si="10"/>
        <v>0</v>
      </c>
      <c r="I33" s="117">
        <f t="shared" si="11"/>
        <v>0</v>
      </c>
      <c r="J33" s="117">
        <f t="shared" si="12"/>
        <v>0</v>
      </c>
      <c r="K33" s="117">
        <f t="shared" si="13"/>
        <v>0</v>
      </c>
      <c r="L33" s="147"/>
      <c r="M33" s="148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35"/>
      <c r="AO33" s="35"/>
      <c r="AP33" s="35"/>
      <c r="AQ33" s="35"/>
      <c r="AR33" s="21"/>
      <c r="AS33" s="24">
        <f t="shared" ref="AS33:BO33" si="27">SUM(AS8:AS30)</f>
        <v>47</v>
      </c>
      <c r="AT33" s="24">
        <f t="shared" si="27"/>
        <v>92</v>
      </c>
      <c r="AU33" s="24">
        <f t="shared" si="27"/>
        <v>137</v>
      </c>
      <c r="AV33" s="24">
        <f t="shared" si="27"/>
        <v>182</v>
      </c>
      <c r="AW33" s="24">
        <f t="shared" si="27"/>
        <v>237</v>
      </c>
      <c r="AX33" s="24">
        <f t="shared" si="27"/>
        <v>284</v>
      </c>
      <c r="AY33" s="24">
        <f t="shared" si="27"/>
        <v>329</v>
      </c>
      <c r="AZ33" s="24">
        <f t="shared" si="27"/>
        <v>372</v>
      </c>
      <c r="BA33" s="24">
        <f t="shared" si="27"/>
        <v>417</v>
      </c>
      <c r="BB33" s="24">
        <f t="shared" si="27"/>
        <v>462</v>
      </c>
      <c r="BC33" s="24">
        <f t="shared" si="27"/>
        <v>462</v>
      </c>
      <c r="BD33" s="24">
        <f t="shared" si="27"/>
        <v>462</v>
      </c>
      <c r="BE33" s="24">
        <f t="shared" si="27"/>
        <v>462</v>
      </c>
      <c r="BF33" s="24">
        <f t="shared" si="27"/>
        <v>462</v>
      </c>
      <c r="BG33" s="24">
        <f t="shared" si="27"/>
        <v>462</v>
      </c>
      <c r="BH33" s="24">
        <f t="shared" si="27"/>
        <v>462</v>
      </c>
      <c r="BI33" s="24">
        <f t="shared" si="27"/>
        <v>462</v>
      </c>
      <c r="BJ33" s="24">
        <f t="shared" si="27"/>
        <v>462</v>
      </c>
      <c r="BK33" s="24">
        <f t="shared" si="27"/>
        <v>0</v>
      </c>
      <c r="BL33" s="24">
        <f t="shared" si="27"/>
        <v>0</v>
      </c>
      <c r="BM33" s="24">
        <f t="shared" si="27"/>
        <v>0</v>
      </c>
      <c r="BN33" s="24">
        <f t="shared" si="27"/>
        <v>0</v>
      </c>
      <c r="BO33" s="24">
        <f t="shared" si="27"/>
        <v>0</v>
      </c>
      <c r="BP33" s="40"/>
      <c r="BQ33" s="40"/>
      <c r="BR33" s="40"/>
      <c r="BS33" s="40"/>
      <c r="BT33" s="40"/>
      <c r="BU33" s="21"/>
      <c r="BV33" s="23">
        <f t="shared" si="7"/>
        <v>26</v>
      </c>
      <c r="BW33" s="21" t="str">
        <f>IF(BV33&lt;=$BJ$34,VLOOKUP(BV33,LİSTE!$A$5:$Y$653,2,0),"")</f>
        <v>1. Sınıf / A Şubesi</v>
      </c>
      <c r="BX33" s="23">
        <f>IF(BV33&lt;=$BJ$34,VLOOKUP(BV33,LİSTE!$A$5:$Y$653,3,0),"")</f>
        <v>0</v>
      </c>
      <c r="BY33" s="23">
        <f>IF(BV33&lt;=$BJ$34,VLOOKUP(BV33,LİSTE!$A$5:$Y$653,4,0),"")</f>
        <v>0</v>
      </c>
      <c r="BZ33" s="22">
        <f>IF(BV33&lt;=$BJ$34,VLOOKUP(BV33,LİSTE!$A$5:$Y$653,5,0),"")</f>
        <v>0</v>
      </c>
      <c r="CA33" s="22">
        <f>IF(BV33&lt;=$BJ$34,VLOOKUP(BV33,LİSTE!$A$5:$Y$653,6,0),"")</f>
        <v>0</v>
      </c>
      <c r="CB33" s="23">
        <f>IF(BV33&lt;=$BJ$34,VLOOKUP(BV33,LİSTE!$A$5:$Y$653,7,0),"")</f>
        <v>0</v>
      </c>
      <c r="CC33" s="23">
        <f>IF(BV33&lt;=$BJ$34,VLOOKUP(BV33,LİSTE!$A$5:$Y$653,8,0),"")</f>
        <v>0</v>
      </c>
      <c r="CD33" s="23">
        <f>IF(BV33&lt;=$BJ$34,VLOOKUP(BV33,LİSTE!$A$5:$Y$653,9,0),"")</f>
        <v>0</v>
      </c>
      <c r="CE33" s="23">
        <f>IF(BV33&lt;=$BJ$34,VLOOKUP(BV33,LİSTE!$A$5:$Y$653,10,0),"")</f>
        <v>0</v>
      </c>
      <c r="CF33" s="23">
        <f>IF(BV33&lt;=$BJ$34,VLOOKUP(BV33,LİSTE!$A$5:$Y$653,11,0),"")</f>
        <v>0</v>
      </c>
      <c r="CG33" s="23" t="str">
        <f>IF(BV33&lt;=$BJ$34,VLOOKUP(BV33,LİSTE!$A$5:$Y$653,12,0),"")</f>
        <v>TARAMA YAPILMADI</v>
      </c>
      <c r="CH33" s="64"/>
      <c r="CI33" s="9"/>
      <c r="CJ33" s="9"/>
    </row>
    <row r="34" spans="1:88" s="20" customFormat="1" ht="20.25" customHeight="1" thickTop="1" thickBot="1">
      <c r="B34" s="103">
        <v>27</v>
      </c>
      <c r="C34" s="117">
        <f t="shared" si="0"/>
        <v>0</v>
      </c>
      <c r="D34" s="114">
        <f t="shared" si="1"/>
        <v>0</v>
      </c>
      <c r="E34" s="114">
        <f t="shared" si="2"/>
        <v>0</v>
      </c>
      <c r="F34" s="115">
        <f t="shared" si="3"/>
        <v>0</v>
      </c>
      <c r="G34" s="116">
        <f t="shared" si="4"/>
        <v>0</v>
      </c>
      <c r="H34" s="117">
        <f t="shared" si="10"/>
        <v>0</v>
      </c>
      <c r="I34" s="117">
        <f t="shared" si="11"/>
        <v>0</v>
      </c>
      <c r="J34" s="117">
        <f t="shared" si="12"/>
        <v>0</v>
      </c>
      <c r="K34" s="117">
        <f t="shared" si="13"/>
        <v>0</v>
      </c>
      <c r="L34" s="147"/>
      <c r="M34" s="148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35"/>
      <c r="AO34" s="35"/>
      <c r="AP34" s="35"/>
      <c r="AQ34" s="35"/>
      <c r="AR34" s="25">
        <f>AR33+1</f>
        <v>1</v>
      </c>
      <c r="AS34" s="25">
        <f t="shared" ref="AS34:BO34" si="28">AS33+1</f>
        <v>48</v>
      </c>
      <c r="AT34" s="25">
        <f t="shared" si="28"/>
        <v>93</v>
      </c>
      <c r="AU34" s="25">
        <f t="shared" si="28"/>
        <v>138</v>
      </c>
      <c r="AV34" s="25">
        <f t="shared" si="28"/>
        <v>183</v>
      </c>
      <c r="AW34" s="25">
        <f t="shared" si="28"/>
        <v>238</v>
      </c>
      <c r="AX34" s="25">
        <f t="shared" si="28"/>
        <v>285</v>
      </c>
      <c r="AY34" s="25">
        <f t="shared" si="28"/>
        <v>330</v>
      </c>
      <c r="AZ34" s="25">
        <f t="shared" si="28"/>
        <v>373</v>
      </c>
      <c r="BA34" s="25">
        <f t="shared" si="28"/>
        <v>418</v>
      </c>
      <c r="BB34" s="25">
        <f t="shared" si="28"/>
        <v>463</v>
      </c>
      <c r="BC34" s="25">
        <f t="shared" si="28"/>
        <v>463</v>
      </c>
      <c r="BD34" s="25">
        <f t="shared" si="28"/>
        <v>463</v>
      </c>
      <c r="BE34" s="25">
        <f t="shared" si="28"/>
        <v>463</v>
      </c>
      <c r="BF34" s="25">
        <f t="shared" si="28"/>
        <v>463</v>
      </c>
      <c r="BG34" s="25">
        <f t="shared" si="28"/>
        <v>463</v>
      </c>
      <c r="BH34" s="25">
        <f t="shared" si="28"/>
        <v>463</v>
      </c>
      <c r="BI34" s="25">
        <f t="shared" si="28"/>
        <v>463</v>
      </c>
      <c r="BJ34" s="25">
        <f t="shared" si="28"/>
        <v>463</v>
      </c>
      <c r="BK34" s="25">
        <f t="shared" si="28"/>
        <v>1</v>
      </c>
      <c r="BL34" s="25">
        <f t="shared" si="28"/>
        <v>1</v>
      </c>
      <c r="BM34" s="25">
        <f t="shared" si="28"/>
        <v>1</v>
      </c>
      <c r="BN34" s="25">
        <f t="shared" si="28"/>
        <v>1</v>
      </c>
      <c r="BO34" s="25">
        <f t="shared" si="28"/>
        <v>1</v>
      </c>
      <c r="BP34" s="40"/>
      <c r="BQ34" s="40"/>
      <c r="BR34" s="40"/>
      <c r="BS34" s="40"/>
      <c r="BT34" s="40"/>
      <c r="BU34" s="21"/>
      <c r="BV34" s="23">
        <f t="shared" si="7"/>
        <v>27</v>
      </c>
      <c r="BW34" s="21" t="str">
        <f>IF(BV34&lt;=$BJ$34,VLOOKUP(BV34,LİSTE!$A$5:$Y$653,2,0),"")</f>
        <v>1. Sınıf / A Şubesi</v>
      </c>
      <c r="BX34" s="23">
        <f>IF(BV34&lt;=$BJ$34,VLOOKUP(BV34,LİSTE!$A$5:$Y$653,3,0),"")</f>
        <v>0</v>
      </c>
      <c r="BY34" s="23">
        <f>IF(BV34&lt;=$BJ$34,VLOOKUP(BV34,LİSTE!$A$5:$Y$653,4,0),"")</f>
        <v>0</v>
      </c>
      <c r="BZ34" s="22">
        <f>IF(BV34&lt;=$BJ$34,VLOOKUP(BV34,LİSTE!$A$5:$Y$653,5,0),"")</f>
        <v>0</v>
      </c>
      <c r="CA34" s="22">
        <f>IF(BV34&lt;=$BJ$34,VLOOKUP(BV34,LİSTE!$A$5:$Y$653,6,0),"")</f>
        <v>0</v>
      </c>
      <c r="CB34" s="23">
        <f>IF(BV34&lt;=$BJ$34,VLOOKUP(BV34,LİSTE!$A$5:$Y$653,7,0),"")</f>
        <v>0</v>
      </c>
      <c r="CC34" s="23">
        <f>IF(BV34&lt;=$BJ$34,VLOOKUP(BV34,LİSTE!$A$5:$Y$653,8,0),"")</f>
        <v>0</v>
      </c>
      <c r="CD34" s="23">
        <f>IF(BV34&lt;=$BJ$34,VLOOKUP(BV34,LİSTE!$A$5:$Y$653,9,0),"")</f>
        <v>0</v>
      </c>
      <c r="CE34" s="23">
        <f>IF(BV34&lt;=$BJ$34,VLOOKUP(BV34,LİSTE!$A$5:$Y$653,10,0),"")</f>
        <v>0</v>
      </c>
      <c r="CF34" s="23">
        <f>IF(BV34&lt;=$BJ$34,VLOOKUP(BV34,LİSTE!$A$5:$Y$653,11,0),"")</f>
        <v>0</v>
      </c>
      <c r="CG34" s="23" t="str">
        <f>IF(BV34&lt;=$BJ$34,VLOOKUP(BV34,LİSTE!$A$5:$Y$653,12,0),"")</f>
        <v>TARAMA YAPILMADI</v>
      </c>
      <c r="CH34" s="64"/>
      <c r="CI34" s="9"/>
      <c r="CJ34" s="9"/>
    </row>
    <row r="35" spans="1:88" s="20" customFormat="1" ht="20.25" customHeight="1" thickTop="1">
      <c r="B35" s="103">
        <v>28</v>
      </c>
      <c r="C35" s="117">
        <f t="shared" si="0"/>
        <v>0</v>
      </c>
      <c r="D35" s="114">
        <f t="shared" si="1"/>
        <v>0</v>
      </c>
      <c r="E35" s="114">
        <f t="shared" si="2"/>
        <v>0</v>
      </c>
      <c r="F35" s="115">
        <f t="shared" si="3"/>
        <v>0</v>
      </c>
      <c r="G35" s="116">
        <f t="shared" si="4"/>
        <v>0</v>
      </c>
      <c r="H35" s="117">
        <f t="shared" si="10"/>
        <v>0</v>
      </c>
      <c r="I35" s="117">
        <f t="shared" si="11"/>
        <v>0</v>
      </c>
      <c r="J35" s="117">
        <f t="shared" si="12"/>
        <v>0</v>
      </c>
      <c r="K35" s="117">
        <f t="shared" si="13"/>
        <v>0</v>
      </c>
      <c r="L35" s="147"/>
      <c r="M35" s="148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35"/>
      <c r="AO35" s="35"/>
      <c r="AP35" s="35"/>
      <c r="AQ35" s="35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3">
        <f t="shared" si="7"/>
        <v>28</v>
      </c>
      <c r="BW35" s="21" t="str">
        <f>IF(BV35&lt;=$BJ$34,VLOOKUP(BV35,LİSTE!$A$5:$Y$653,2,0),"")</f>
        <v>1. Sınıf / A Şubesi</v>
      </c>
      <c r="BX35" s="23">
        <f>IF(BV35&lt;=$BJ$34,VLOOKUP(BV35,LİSTE!$A$5:$Y$653,3,0),"")</f>
        <v>0</v>
      </c>
      <c r="BY35" s="23">
        <f>IF(BV35&lt;=$BJ$34,VLOOKUP(BV35,LİSTE!$A$5:$Y$653,4,0),"")</f>
        <v>0</v>
      </c>
      <c r="BZ35" s="22">
        <f>IF(BV35&lt;=$BJ$34,VLOOKUP(BV35,LİSTE!$A$5:$Y$653,5,0),"")</f>
        <v>0</v>
      </c>
      <c r="CA35" s="22">
        <f>IF(BV35&lt;=$BJ$34,VLOOKUP(BV35,LİSTE!$A$5:$Y$653,6,0),"")</f>
        <v>0</v>
      </c>
      <c r="CB35" s="23">
        <f>IF(BV35&lt;=$BJ$34,VLOOKUP(BV35,LİSTE!$A$5:$Y$653,7,0),"")</f>
        <v>0</v>
      </c>
      <c r="CC35" s="23">
        <f>IF(BV35&lt;=$BJ$34,VLOOKUP(BV35,LİSTE!$A$5:$Y$653,8,0),"")</f>
        <v>0</v>
      </c>
      <c r="CD35" s="23">
        <f>IF(BV35&lt;=$BJ$34,VLOOKUP(BV35,LİSTE!$A$5:$Y$653,9,0),"")</f>
        <v>0</v>
      </c>
      <c r="CE35" s="23">
        <f>IF(BV35&lt;=$BJ$34,VLOOKUP(BV35,LİSTE!$A$5:$Y$653,10,0),"")</f>
        <v>0</v>
      </c>
      <c r="CF35" s="23">
        <f>IF(BV35&lt;=$BJ$34,VLOOKUP(BV35,LİSTE!$A$5:$Y$653,11,0),"")</f>
        <v>0</v>
      </c>
      <c r="CG35" s="23" t="str">
        <f>IF(BV35&lt;=$BJ$34,VLOOKUP(BV35,LİSTE!$A$5:$Y$653,12,0),"")</f>
        <v>TARAMA YAPILMADI</v>
      </c>
      <c r="CH35" s="64"/>
      <c r="CI35" s="9"/>
      <c r="CJ35" s="9"/>
    </row>
    <row r="36" spans="1:88" s="20" customFormat="1" ht="20.25" customHeight="1">
      <c r="B36" s="103">
        <v>29</v>
      </c>
      <c r="C36" s="117">
        <f t="shared" si="0"/>
        <v>0</v>
      </c>
      <c r="D36" s="114">
        <f t="shared" si="1"/>
        <v>0</v>
      </c>
      <c r="E36" s="114">
        <f t="shared" si="2"/>
        <v>0</v>
      </c>
      <c r="F36" s="115">
        <f t="shared" si="3"/>
        <v>0</v>
      </c>
      <c r="G36" s="116">
        <f t="shared" si="4"/>
        <v>0</v>
      </c>
      <c r="H36" s="117">
        <f t="shared" si="10"/>
        <v>0</v>
      </c>
      <c r="I36" s="117">
        <f t="shared" si="11"/>
        <v>0</v>
      </c>
      <c r="J36" s="117">
        <f t="shared" si="12"/>
        <v>0</v>
      </c>
      <c r="K36" s="117">
        <f t="shared" si="13"/>
        <v>0</v>
      </c>
      <c r="L36" s="147"/>
      <c r="M36" s="148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35"/>
      <c r="AO36" s="35"/>
      <c r="AP36" s="35"/>
      <c r="AQ36" s="35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3">
        <f t="shared" si="7"/>
        <v>29</v>
      </c>
      <c r="BW36" s="21" t="str">
        <f>IF(BV36&lt;=$BJ$34,VLOOKUP(BV36,LİSTE!$A$5:$Y$653,2,0),"")</f>
        <v>1. Sınıf / A Şubesi</v>
      </c>
      <c r="BX36" s="23">
        <f>IF(BV36&lt;=$BJ$34,VLOOKUP(BV36,LİSTE!$A$5:$Y$653,3,0),"")</f>
        <v>0</v>
      </c>
      <c r="BY36" s="23">
        <f>IF(BV36&lt;=$BJ$34,VLOOKUP(BV36,LİSTE!$A$5:$Y$653,4,0),"")</f>
        <v>0</v>
      </c>
      <c r="BZ36" s="22">
        <f>IF(BV36&lt;=$BJ$34,VLOOKUP(BV36,LİSTE!$A$5:$Y$653,5,0),"")</f>
        <v>0</v>
      </c>
      <c r="CA36" s="22">
        <f>IF(BV36&lt;=$BJ$34,VLOOKUP(BV36,LİSTE!$A$5:$Y$653,6,0),"")</f>
        <v>0</v>
      </c>
      <c r="CB36" s="23">
        <f>IF(BV36&lt;=$BJ$34,VLOOKUP(BV36,LİSTE!$A$5:$Y$653,7,0),"")</f>
        <v>0</v>
      </c>
      <c r="CC36" s="23">
        <f>IF(BV36&lt;=$BJ$34,VLOOKUP(BV36,LİSTE!$A$5:$Y$653,8,0),"")</f>
        <v>0</v>
      </c>
      <c r="CD36" s="23">
        <f>IF(BV36&lt;=$BJ$34,VLOOKUP(BV36,LİSTE!$A$5:$Y$653,9,0),"")</f>
        <v>0</v>
      </c>
      <c r="CE36" s="23">
        <f>IF(BV36&lt;=$BJ$34,VLOOKUP(BV36,LİSTE!$A$5:$Y$653,10,0),"")</f>
        <v>0</v>
      </c>
      <c r="CF36" s="23">
        <f>IF(BV36&lt;=$BJ$34,VLOOKUP(BV36,LİSTE!$A$5:$Y$653,11,0),"")</f>
        <v>0</v>
      </c>
      <c r="CG36" s="23" t="str">
        <f>IF(BV36&lt;=$BJ$34,VLOOKUP(BV36,LİSTE!$A$5:$Y$653,12,0),"")</f>
        <v>TARAMA YAPILMADI</v>
      </c>
      <c r="CH36" s="26"/>
      <c r="CI36" s="9"/>
      <c r="CJ36" s="9"/>
    </row>
    <row r="37" spans="1:88" s="20" customFormat="1" ht="20.25" customHeight="1">
      <c r="B37" s="103">
        <v>30</v>
      </c>
      <c r="C37" s="117">
        <f t="shared" si="0"/>
        <v>0</v>
      </c>
      <c r="D37" s="114">
        <f t="shared" si="1"/>
        <v>0</v>
      </c>
      <c r="E37" s="114">
        <f t="shared" si="2"/>
        <v>0</v>
      </c>
      <c r="F37" s="115">
        <f t="shared" si="3"/>
        <v>0</v>
      </c>
      <c r="G37" s="116">
        <f t="shared" si="4"/>
        <v>0</v>
      </c>
      <c r="H37" s="117">
        <f t="shared" si="10"/>
        <v>0</v>
      </c>
      <c r="I37" s="117">
        <f t="shared" si="11"/>
        <v>0</v>
      </c>
      <c r="J37" s="117">
        <f t="shared" si="12"/>
        <v>0</v>
      </c>
      <c r="K37" s="117">
        <f t="shared" si="13"/>
        <v>0</v>
      </c>
      <c r="L37" s="147"/>
      <c r="M37" s="148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35"/>
      <c r="AO37" s="35"/>
      <c r="AP37" s="35"/>
      <c r="AQ37" s="35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3">
        <f t="shared" si="7"/>
        <v>30</v>
      </c>
      <c r="BW37" s="21" t="str">
        <f>IF(BV37&lt;=$BJ$34,VLOOKUP(BV37,LİSTE!$A$5:$Y$653,2,0),"")</f>
        <v>1. Sınıf / A Şubesi</v>
      </c>
      <c r="BX37" s="23">
        <f>IF(BV37&lt;=$BJ$34,VLOOKUP(BV37,LİSTE!$A$5:$Y$653,3,0),"")</f>
        <v>0</v>
      </c>
      <c r="BY37" s="23">
        <f>IF(BV37&lt;=$BJ$34,VLOOKUP(BV37,LİSTE!$A$5:$Y$653,4,0),"")</f>
        <v>0</v>
      </c>
      <c r="BZ37" s="22">
        <f>IF(BV37&lt;=$BJ$34,VLOOKUP(BV37,LİSTE!$A$5:$Y$653,5,0),"")</f>
        <v>0</v>
      </c>
      <c r="CA37" s="22">
        <f>IF(BV37&lt;=$BJ$34,VLOOKUP(BV37,LİSTE!$A$5:$Y$653,6,0),"")</f>
        <v>0</v>
      </c>
      <c r="CB37" s="23">
        <f>IF(BV37&lt;=$BJ$34,VLOOKUP(BV37,LİSTE!$A$5:$Y$653,7,0),"")</f>
        <v>0</v>
      </c>
      <c r="CC37" s="23">
        <f>IF(BV37&lt;=$BJ$34,VLOOKUP(BV37,LİSTE!$A$5:$Y$653,8,0),"")</f>
        <v>0</v>
      </c>
      <c r="CD37" s="23">
        <f>IF(BV37&lt;=$BJ$34,VLOOKUP(BV37,LİSTE!$A$5:$Y$653,9,0),"")</f>
        <v>0</v>
      </c>
      <c r="CE37" s="23">
        <f>IF(BV37&lt;=$BJ$34,VLOOKUP(BV37,LİSTE!$A$5:$Y$653,10,0),"")</f>
        <v>0</v>
      </c>
      <c r="CF37" s="23">
        <f>IF(BV37&lt;=$BJ$34,VLOOKUP(BV37,LİSTE!$A$5:$Y$653,11,0),"")</f>
        <v>0</v>
      </c>
      <c r="CG37" s="23" t="str">
        <f>IF(BV37&lt;=$BJ$34,VLOOKUP(BV37,LİSTE!$A$5:$Y$653,12,0),"")</f>
        <v>TARAMA YAPILMADI</v>
      </c>
      <c r="CH37" s="26"/>
      <c r="CI37" s="9"/>
      <c r="CJ37" s="9"/>
    </row>
    <row r="38" spans="1:88" s="20" customFormat="1" ht="20.25" customHeight="1">
      <c r="B38" s="103">
        <v>31</v>
      </c>
      <c r="C38" s="117">
        <f t="shared" si="0"/>
        <v>0</v>
      </c>
      <c r="D38" s="114">
        <f t="shared" si="1"/>
        <v>0</v>
      </c>
      <c r="E38" s="114">
        <f t="shared" si="2"/>
        <v>0</v>
      </c>
      <c r="F38" s="115">
        <f t="shared" si="3"/>
        <v>0</v>
      </c>
      <c r="G38" s="116">
        <f t="shared" si="4"/>
        <v>0</v>
      </c>
      <c r="H38" s="117">
        <f t="shared" si="10"/>
        <v>0</v>
      </c>
      <c r="I38" s="117">
        <f t="shared" si="11"/>
        <v>0</v>
      </c>
      <c r="J38" s="117">
        <f t="shared" si="12"/>
        <v>0</v>
      </c>
      <c r="K38" s="117">
        <f t="shared" si="13"/>
        <v>0</v>
      </c>
      <c r="L38" s="147"/>
      <c r="M38" s="148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35"/>
      <c r="AO38" s="35"/>
      <c r="AP38" s="35"/>
      <c r="AQ38" s="35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3">
        <f t="shared" si="7"/>
        <v>31</v>
      </c>
      <c r="BW38" s="21" t="str">
        <f>IF(BV38&lt;=$BJ$34,VLOOKUP(BV38,LİSTE!$A$5:$Y$653,2,0),"")</f>
        <v>1. Sınıf / A Şubesi</v>
      </c>
      <c r="BX38" s="23">
        <f>IF(BV38&lt;=$BJ$34,VLOOKUP(BV38,LİSTE!$A$5:$Y$653,3,0),"")</f>
        <v>0</v>
      </c>
      <c r="BY38" s="23">
        <f>IF(BV38&lt;=$BJ$34,VLOOKUP(BV38,LİSTE!$A$5:$Y$653,4,0),"")</f>
        <v>0</v>
      </c>
      <c r="BZ38" s="22">
        <f>IF(BV38&lt;=$BJ$34,VLOOKUP(BV38,LİSTE!$A$5:$Y$653,5,0),"")</f>
        <v>0</v>
      </c>
      <c r="CA38" s="22">
        <f>IF(BV38&lt;=$BJ$34,VLOOKUP(BV38,LİSTE!$A$5:$Y$653,6,0),"")</f>
        <v>0</v>
      </c>
      <c r="CB38" s="23">
        <f>IF(BV38&lt;=$BJ$34,VLOOKUP(BV38,LİSTE!$A$5:$Y$653,7,0),"")</f>
        <v>0</v>
      </c>
      <c r="CC38" s="23">
        <f>IF(BV38&lt;=$BJ$34,VLOOKUP(BV38,LİSTE!$A$5:$Y$653,8,0),"")</f>
        <v>0</v>
      </c>
      <c r="CD38" s="23">
        <f>IF(BV38&lt;=$BJ$34,VLOOKUP(BV38,LİSTE!$A$5:$Y$653,9,0),"")</f>
        <v>0</v>
      </c>
      <c r="CE38" s="23">
        <f>IF(BV38&lt;=$BJ$34,VLOOKUP(BV38,LİSTE!$A$5:$Y$653,10,0),"")</f>
        <v>0</v>
      </c>
      <c r="CF38" s="23">
        <f>IF(BV38&lt;=$BJ$34,VLOOKUP(BV38,LİSTE!$A$5:$Y$653,11,0),"")</f>
        <v>0</v>
      </c>
      <c r="CG38" s="23" t="str">
        <f>IF(BV38&lt;=$BJ$34,VLOOKUP(BV38,LİSTE!$A$5:$Y$653,12,0),"")</f>
        <v>TARAMA YAPILMADI</v>
      </c>
      <c r="CH38" s="26"/>
      <c r="CI38" s="9"/>
      <c r="CJ38" s="9"/>
    </row>
    <row r="39" spans="1:88" s="20" customFormat="1" ht="20.25" customHeight="1">
      <c r="B39" s="103">
        <v>32</v>
      </c>
      <c r="C39" s="117">
        <f t="shared" si="0"/>
        <v>0</v>
      </c>
      <c r="D39" s="114">
        <f t="shared" si="1"/>
        <v>0</v>
      </c>
      <c r="E39" s="114">
        <f t="shared" si="2"/>
        <v>0</v>
      </c>
      <c r="F39" s="115">
        <f t="shared" si="3"/>
        <v>0</v>
      </c>
      <c r="G39" s="116">
        <f t="shared" si="4"/>
        <v>0</v>
      </c>
      <c r="H39" s="117">
        <f t="shared" si="10"/>
        <v>0</v>
      </c>
      <c r="I39" s="117">
        <f t="shared" si="11"/>
        <v>0</v>
      </c>
      <c r="J39" s="117">
        <f t="shared" si="12"/>
        <v>0</v>
      </c>
      <c r="K39" s="117">
        <f t="shared" si="13"/>
        <v>0</v>
      </c>
      <c r="L39" s="147"/>
      <c r="M39" s="148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35"/>
      <c r="AO39" s="35"/>
      <c r="AP39" s="35"/>
      <c r="AQ39" s="35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3">
        <f t="shared" si="7"/>
        <v>32</v>
      </c>
      <c r="BW39" s="21" t="str">
        <f>IF(BV39&lt;=$BJ$34,VLOOKUP(BV39,LİSTE!$A$5:$Y$653,2,0),"")</f>
        <v>1. Sınıf / A Şubesi</v>
      </c>
      <c r="BX39" s="23">
        <f>IF(BV39&lt;=$BJ$34,VLOOKUP(BV39,LİSTE!$A$5:$Y$653,3,0),"")</f>
        <v>0</v>
      </c>
      <c r="BY39" s="23">
        <f>IF(BV39&lt;=$BJ$34,VLOOKUP(BV39,LİSTE!$A$5:$Y$653,4,0),"")</f>
        <v>0</v>
      </c>
      <c r="BZ39" s="22">
        <f>IF(BV39&lt;=$BJ$34,VLOOKUP(BV39,LİSTE!$A$5:$Y$653,5,0),"")</f>
        <v>0</v>
      </c>
      <c r="CA39" s="22">
        <f>IF(BV39&lt;=$BJ$34,VLOOKUP(BV39,LİSTE!$A$5:$Y$653,6,0),"")</f>
        <v>0</v>
      </c>
      <c r="CB39" s="23">
        <f>IF(BV39&lt;=$BJ$34,VLOOKUP(BV39,LİSTE!$A$5:$Y$653,7,0),"")</f>
        <v>0</v>
      </c>
      <c r="CC39" s="23">
        <f>IF(BV39&lt;=$BJ$34,VLOOKUP(BV39,LİSTE!$A$5:$Y$653,8,0),"")</f>
        <v>0</v>
      </c>
      <c r="CD39" s="23">
        <f>IF(BV39&lt;=$BJ$34,VLOOKUP(BV39,LİSTE!$A$5:$Y$653,9,0),"")</f>
        <v>0</v>
      </c>
      <c r="CE39" s="23">
        <f>IF(BV39&lt;=$BJ$34,VLOOKUP(BV39,LİSTE!$A$5:$Y$653,10,0),"")</f>
        <v>0</v>
      </c>
      <c r="CF39" s="23">
        <f>IF(BV39&lt;=$BJ$34,VLOOKUP(BV39,LİSTE!$A$5:$Y$653,11,0),"")</f>
        <v>0</v>
      </c>
      <c r="CG39" s="23" t="str">
        <f>IF(BV39&lt;=$BJ$34,VLOOKUP(BV39,LİSTE!$A$5:$Y$653,12,0),"")</f>
        <v>TARAMA YAPILMADI</v>
      </c>
      <c r="CH39" s="26"/>
      <c r="CI39" s="9"/>
      <c r="CJ39" s="9"/>
    </row>
    <row r="40" spans="1:88" s="20" customFormat="1" ht="20.25" customHeight="1">
      <c r="B40" s="103">
        <v>33</v>
      </c>
      <c r="C40" s="117">
        <f t="shared" si="0"/>
        <v>0</v>
      </c>
      <c r="D40" s="114">
        <f t="shared" si="1"/>
        <v>0</v>
      </c>
      <c r="E40" s="114">
        <f t="shared" si="2"/>
        <v>0</v>
      </c>
      <c r="F40" s="115">
        <f t="shared" si="3"/>
        <v>0</v>
      </c>
      <c r="G40" s="116">
        <f t="shared" si="4"/>
        <v>0</v>
      </c>
      <c r="H40" s="117">
        <f t="shared" si="10"/>
        <v>0</v>
      </c>
      <c r="I40" s="117">
        <f t="shared" si="11"/>
        <v>0</v>
      </c>
      <c r="J40" s="117">
        <f t="shared" si="12"/>
        <v>0</v>
      </c>
      <c r="K40" s="117">
        <f t="shared" si="13"/>
        <v>0</v>
      </c>
      <c r="L40" s="147"/>
      <c r="M40" s="148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35"/>
      <c r="AO40" s="35"/>
      <c r="AP40" s="35"/>
      <c r="AQ40" s="35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3">
        <f t="shared" si="7"/>
        <v>33</v>
      </c>
      <c r="BW40" s="21" t="str">
        <f>IF(BV40&lt;=$BJ$34,VLOOKUP(BV40,LİSTE!$A$5:$Y$653,2,0),"")</f>
        <v>1. Sınıf / A Şubesi</v>
      </c>
      <c r="BX40" s="23">
        <f>IF(BV40&lt;=$BJ$34,VLOOKUP(BV40,LİSTE!$A$5:$Y$653,3,0),"")</f>
        <v>0</v>
      </c>
      <c r="BY40" s="23">
        <f>IF(BV40&lt;=$BJ$34,VLOOKUP(BV40,LİSTE!$A$5:$Y$653,4,0),"")</f>
        <v>0</v>
      </c>
      <c r="BZ40" s="22">
        <f>IF(BV40&lt;=$BJ$34,VLOOKUP(BV40,LİSTE!$A$5:$Y$653,5,0),"")</f>
        <v>0</v>
      </c>
      <c r="CA40" s="22">
        <f>IF(BV40&lt;=$BJ$34,VLOOKUP(BV40,LİSTE!$A$5:$Y$653,6,0),"")</f>
        <v>0</v>
      </c>
      <c r="CB40" s="23">
        <f>IF(BV40&lt;=$BJ$34,VLOOKUP(BV40,LİSTE!$A$5:$Y$653,7,0),"")</f>
        <v>0</v>
      </c>
      <c r="CC40" s="23">
        <f>IF(BV40&lt;=$BJ$34,VLOOKUP(BV40,LİSTE!$A$5:$Y$653,8,0),"")</f>
        <v>0</v>
      </c>
      <c r="CD40" s="23">
        <f>IF(BV40&lt;=$BJ$34,VLOOKUP(BV40,LİSTE!$A$5:$Y$653,9,0),"")</f>
        <v>0</v>
      </c>
      <c r="CE40" s="23">
        <f>IF(BV40&lt;=$BJ$34,VLOOKUP(BV40,LİSTE!$A$5:$Y$653,10,0),"")</f>
        <v>0</v>
      </c>
      <c r="CF40" s="23">
        <f>IF(BV40&lt;=$BJ$34,VLOOKUP(BV40,LİSTE!$A$5:$Y$653,11,0),"")</f>
        <v>0</v>
      </c>
      <c r="CG40" s="23" t="str">
        <f>IF(BV40&lt;=$BJ$34,VLOOKUP(BV40,LİSTE!$A$5:$Y$653,12,0),"")</f>
        <v>TARAMA YAPILMADI</v>
      </c>
      <c r="CH40" s="26"/>
      <c r="CI40" s="9"/>
      <c r="CJ40" s="9"/>
    </row>
    <row r="41" spans="1:88" s="20" customFormat="1" ht="20.25" customHeight="1">
      <c r="B41" s="103">
        <v>34</v>
      </c>
      <c r="C41" s="117">
        <f t="shared" si="0"/>
        <v>0</v>
      </c>
      <c r="D41" s="114">
        <f t="shared" si="1"/>
        <v>0</v>
      </c>
      <c r="E41" s="114">
        <f t="shared" si="2"/>
        <v>0</v>
      </c>
      <c r="F41" s="115">
        <f t="shared" si="3"/>
        <v>0</v>
      </c>
      <c r="G41" s="116">
        <f t="shared" si="4"/>
        <v>0</v>
      </c>
      <c r="H41" s="117">
        <f t="shared" si="10"/>
        <v>0</v>
      </c>
      <c r="I41" s="117">
        <f t="shared" si="11"/>
        <v>0</v>
      </c>
      <c r="J41" s="117">
        <f t="shared" si="12"/>
        <v>0</v>
      </c>
      <c r="K41" s="117">
        <f t="shared" si="13"/>
        <v>0</v>
      </c>
      <c r="L41" s="147"/>
      <c r="M41" s="148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35"/>
      <c r="AO41" s="35"/>
      <c r="AP41" s="35"/>
      <c r="AQ41" s="35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3">
        <f t="shared" si="7"/>
        <v>34</v>
      </c>
      <c r="BW41" s="21" t="str">
        <f>IF(BV41&lt;=$BJ$34,VLOOKUP(BV41,LİSTE!$A$5:$Y$653,2,0),"")</f>
        <v>1. Sınıf / A Şubesi</v>
      </c>
      <c r="BX41" s="23">
        <f>IF(BV41&lt;=$BJ$34,VLOOKUP(BV41,LİSTE!$A$5:$Y$653,3,0),"")</f>
        <v>0</v>
      </c>
      <c r="BY41" s="23">
        <f>IF(BV41&lt;=$BJ$34,VLOOKUP(BV41,LİSTE!$A$5:$Y$653,4,0),"")</f>
        <v>0</v>
      </c>
      <c r="BZ41" s="22">
        <f>IF(BV41&lt;=$BJ$34,VLOOKUP(BV41,LİSTE!$A$5:$Y$653,5,0),"")</f>
        <v>0</v>
      </c>
      <c r="CA41" s="22">
        <f>IF(BV41&lt;=$BJ$34,VLOOKUP(BV41,LİSTE!$A$5:$Y$653,6,0),"")</f>
        <v>0</v>
      </c>
      <c r="CB41" s="23">
        <f>IF(BV41&lt;=$BJ$34,VLOOKUP(BV41,LİSTE!$A$5:$Y$653,7,0),"")</f>
        <v>0</v>
      </c>
      <c r="CC41" s="23">
        <f>IF(BV41&lt;=$BJ$34,VLOOKUP(BV41,LİSTE!$A$5:$Y$653,8,0),"")</f>
        <v>0</v>
      </c>
      <c r="CD41" s="23">
        <f>IF(BV41&lt;=$BJ$34,VLOOKUP(BV41,LİSTE!$A$5:$Y$653,9,0),"")</f>
        <v>0</v>
      </c>
      <c r="CE41" s="23">
        <f>IF(BV41&lt;=$BJ$34,VLOOKUP(BV41,LİSTE!$A$5:$Y$653,10,0),"")</f>
        <v>0</v>
      </c>
      <c r="CF41" s="23">
        <f>IF(BV41&lt;=$BJ$34,VLOOKUP(BV41,LİSTE!$A$5:$Y$653,11,0),"")</f>
        <v>0</v>
      </c>
      <c r="CG41" s="23" t="str">
        <f>IF(BV41&lt;=$BJ$34,VLOOKUP(BV41,LİSTE!$A$5:$Y$653,12,0),"")</f>
        <v>TARAMA YAPILMADI</v>
      </c>
      <c r="CH41" s="26"/>
      <c r="CI41" s="9"/>
      <c r="CJ41" s="9"/>
    </row>
    <row r="42" spans="1:88" s="20" customFormat="1" ht="20.25" customHeight="1">
      <c r="B42" s="103">
        <v>35</v>
      </c>
      <c r="C42" s="117">
        <f t="shared" si="0"/>
        <v>0</v>
      </c>
      <c r="D42" s="114">
        <f t="shared" si="1"/>
        <v>0</v>
      </c>
      <c r="E42" s="114">
        <f t="shared" si="2"/>
        <v>0</v>
      </c>
      <c r="F42" s="115">
        <f t="shared" si="3"/>
        <v>0</v>
      </c>
      <c r="G42" s="116">
        <f t="shared" si="4"/>
        <v>0</v>
      </c>
      <c r="H42" s="117">
        <f t="shared" si="10"/>
        <v>0</v>
      </c>
      <c r="I42" s="117">
        <f t="shared" si="11"/>
        <v>0</v>
      </c>
      <c r="J42" s="117">
        <f t="shared" si="12"/>
        <v>0</v>
      </c>
      <c r="K42" s="117">
        <f t="shared" si="13"/>
        <v>0</v>
      </c>
      <c r="L42" s="147"/>
      <c r="M42" s="148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35"/>
      <c r="AO42" s="35"/>
      <c r="AP42" s="35"/>
      <c r="AQ42" s="35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3">
        <f t="shared" si="7"/>
        <v>35</v>
      </c>
      <c r="BW42" s="21" t="str">
        <f>IF(BV42&lt;=$BJ$34,VLOOKUP(BV42,LİSTE!$A$5:$Y$653,2,0),"")</f>
        <v>1. Sınıf / A Şubesi</v>
      </c>
      <c r="BX42" s="23">
        <f>IF(BV42&lt;=$BJ$34,VLOOKUP(BV42,LİSTE!$A$5:$Y$653,3,0),"")</f>
        <v>0</v>
      </c>
      <c r="BY42" s="23">
        <f>IF(BV42&lt;=$BJ$34,VLOOKUP(BV42,LİSTE!$A$5:$Y$653,4,0),"")</f>
        <v>0</v>
      </c>
      <c r="BZ42" s="22">
        <f>IF(BV42&lt;=$BJ$34,VLOOKUP(BV42,LİSTE!$A$5:$Y$653,5,0),"")</f>
        <v>0</v>
      </c>
      <c r="CA42" s="22">
        <f>IF(BV42&lt;=$BJ$34,VLOOKUP(BV42,LİSTE!$A$5:$Y$653,6,0),"")</f>
        <v>0</v>
      </c>
      <c r="CB42" s="23">
        <f>IF(BV42&lt;=$BJ$34,VLOOKUP(BV42,LİSTE!$A$5:$Y$653,7,0),"")</f>
        <v>0</v>
      </c>
      <c r="CC42" s="23">
        <f>IF(BV42&lt;=$BJ$34,VLOOKUP(BV42,LİSTE!$A$5:$Y$653,8,0),"")</f>
        <v>0</v>
      </c>
      <c r="CD42" s="23">
        <f>IF(BV42&lt;=$BJ$34,VLOOKUP(BV42,LİSTE!$A$5:$Y$653,9,0),"")</f>
        <v>0</v>
      </c>
      <c r="CE42" s="23">
        <f>IF(BV42&lt;=$BJ$34,VLOOKUP(BV42,LİSTE!$A$5:$Y$653,10,0),"")</f>
        <v>0</v>
      </c>
      <c r="CF42" s="23">
        <f>IF(BV42&lt;=$BJ$34,VLOOKUP(BV42,LİSTE!$A$5:$Y$653,11,0),"")</f>
        <v>0</v>
      </c>
      <c r="CG42" s="23" t="str">
        <f>IF(BV42&lt;=$BJ$34,VLOOKUP(BV42,LİSTE!$A$5:$Y$653,12,0),"")</f>
        <v>TARAMA YAPILMADI</v>
      </c>
      <c r="CH42" s="26"/>
      <c r="CI42" s="9"/>
      <c r="CJ42" s="9"/>
    </row>
    <row r="43" spans="1:88" s="20" customFormat="1" ht="20.25" customHeight="1">
      <c r="B43" s="103">
        <v>36</v>
      </c>
      <c r="C43" s="117">
        <f t="shared" si="0"/>
        <v>0</v>
      </c>
      <c r="D43" s="114">
        <f t="shared" si="1"/>
        <v>0</v>
      </c>
      <c r="E43" s="114">
        <f t="shared" si="2"/>
        <v>0</v>
      </c>
      <c r="F43" s="115">
        <f t="shared" si="3"/>
        <v>0</v>
      </c>
      <c r="G43" s="116">
        <f t="shared" si="4"/>
        <v>0</v>
      </c>
      <c r="H43" s="117">
        <f t="shared" si="10"/>
        <v>0</v>
      </c>
      <c r="I43" s="117">
        <f t="shared" si="11"/>
        <v>0</v>
      </c>
      <c r="J43" s="117">
        <f t="shared" si="12"/>
        <v>0</v>
      </c>
      <c r="K43" s="117">
        <f t="shared" si="13"/>
        <v>0</v>
      </c>
      <c r="L43" s="147"/>
      <c r="M43" s="148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35"/>
      <c r="AO43" s="35"/>
      <c r="AP43" s="35"/>
      <c r="AQ43" s="35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3">
        <f t="shared" si="7"/>
        <v>36</v>
      </c>
      <c r="BW43" s="21" t="str">
        <f>IF(BV43&lt;=$BJ$34,VLOOKUP(BV43,LİSTE!$A$5:$Y$653,2,0),"")</f>
        <v>1. Sınıf / A Şubesi</v>
      </c>
      <c r="BX43" s="23">
        <f>IF(BV43&lt;=$BJ$34,VLOOKUP(BV43,LİSTE!$A$5:$Y$653,3,0),"")</f>
        <v>0</v>
      </c>
      <c r="BY43" s="23">
        <f>IF(BV43&lt;=$BJ$34,VLOOKUP(BV43,LİSTE!$A$5:$Y$653,4,0),"")</f>
        <v>0</v>
      </c>
      <c r="BZ43" s="22">
        <f>IF(BV43&lt;=$BJ$34,VLOOKUP(BV43,LİSTE!$A$5:$Y$653,5,0),"")</f>
        <v>0</v>
      </c>
      <c r="CA43" s="22">
        <f>IF(BV43&lt;=$BJ$34,VLOOKUP(BV43,LİSTE!$A$5:$Y$653,6,0),"")</f>
        <v>0</v>
      </c>
      <c r="CB43" s="23">
        <f>IF(BV43&lt;=$BJ$34,VLOOKUP(BV43,LİSTE!$A$5:$Y$653,7,0),"")</f>
        <v>0</v>
      </c>
      <c r="CC43" s="23">
        <f>IF(BV43&lt;=$BJ$34,VLOOKUP(BV43,LİSTE!$A$5:$Y$653,8,0),"")</f>
        <v>0</v>
      </c>
      <c r="CD43" s="23">
        <f>IF(BV43&lt;=$BJ$34,VLOOKUP(BV43,LİSTE!$A$5:$Y$653,9,0),"")</f>
        <v>0</v>
      </c>
      <c r="CE43" s="23">
        <f>IF(BV43&lt;=$BJ$34,VLOOKUP(BV43,LİSTE!$A$5:$Y$653,10,0),"")</f>
        <v>0</v>
      </c>
      <c r="CF43" s="23">
        <f>IF(BV43&lt;=$BJ$34,VLOOKUP(BV43,LİSTE!$A$5:$Y$653,11,0),"")</f>
        <v>0</v>
      </c>
      <c r="CG43" s="23" t="str">
        <f>IF(BV43&lt;=$BJ$34,VLOOKUP(BV43,LİSTE!$A$5:$Y$653,12,0),"")</f>
        <v>TARAMA YAPILMADI</v>
      </c>
      <c r="CH43" s="26"/>
      <c r="CI43" s="9"/>
      <c r="CJ43" s="9"/>
    </row>
    <row r="44" spans="1:88" s="20" customFormat="1" ht="20.25" customHeight="1">
      <c r="B44" s="103">
        <v>37</v>
      </c>
      <c r="C44" s="117">
        <f t="shared" si="0"/>
        <v>0</v>
      </c>
      <c r="D44" s="114">
        <f t="shared" si="1"/>
        <v>0</v>
      </c>
      <c r="E44" s="114">
        <f t="shared" si="2"/>
        <v>0</v>
      </c>
      <c r="F44" s="115">
        <f t="shared" si="3"/>
        <v>0</v>
      </c>
      <c r="G44" s="116">
        <f t="shared" si="4"/>
        <v>0</v>
      </c>
      <c r="H44" s="117">
        <f t="shared" si="10"/>
        <v>0</v>
      </c>
      <c r="I44" s="117">
        <f t="shared" si="11"/>
        <v>0</v>
      </c>
      <c r="J44" s="117">
        <f t="shared" si="12"/>
        <v>0</v>
      </c>
      <c r="K44" s="117">
        <f t="shared" si="13"/>
        <v>0</v>
      </c>
      <c r="L44" s="147"/>
      <c r="M44" s="148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35"/>
      <c r="AO44" s="35"/>
      <c r="AP44" s="35"/>
      <c r="AQ44" s="35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3">
        <f t="shared" si="7"/>
        <v>37</v>
      </c>
      <c r="BW44" s="21" t="str">
        <f>IF(BV44&lt;=$BJ$34,VLOOKUP(BV44,LİSTE!$A$5:$Y$653,2,0),"")</f>
        <v>1. Sınıf / A Şubesi</v>
      </c>
      <c r="BX44" s="23">
        <f>IF(BV44&lt;=$BJ$34,VLOOKUP(BV44,LİSTE!$A$5:$Y$653,3,0),"")</f>
        <v>0</v>
      </c>
      <c r="BY44" s="23">
        <f>IF(BV44&lt;=$BJ$34,VLOOKUP(BV44,LİSTE!$A$5:$Y$653,4,0),"")</f>
        <v>0</v>
      </c>
      <c r="BZ44" s="22">
        <f>IF(BV44&lt;=$BJ$34,VLOOKUP(BV44,LİSTE!$A$5:$Y$653,5,0),"")</f>
        <v>0</v>
      </c>
      <c r="CA44" s="22">
        <f>IF(BV44&lt;=$BJ$34,VLOOKUP(BV44,LİSTE!$A$5:$Y$653,6,0),"")</f>
        <v>0</v>
      </c>
      <c r="CB44" s="23">
        <f>IF(BV44&lt;=$BJ$34,VLOOKUP(BV44,LİSTE!$A$5:$Y$653,7,0),"")</f>
        <v>0</v>
      </c>
      <c r="CC44" s="23">
        <f>IF(BV44&lt;=$BJ$34,VLOOKUP(BV44,LİSTE!$A$5:$Y$653,8,0),"")</f>
        <v>0</v>
      </c>
      <c r="CD44" s="23">
        <f>IF(BV44&lt;=$BJ$34,VLOOKUP(BV44,LİSTE!$A$5:$Y$653,9,0),"")</f>
        <v>0</v>
      </c>
      <c r="CE44" s="23">
        <f>IF(BV44&lt;=$BJ$34,VLOOKUP(BV44,LİSTE!$A$5:$Y$653,10,0),"")</f>
        <v>0</v>
      </c>
      <c r="CF44" s="23">
        <f>IF(BV44&lt;=$BJ$34,VLOOKUP(BV44,LİSTE!$A$5:$Y$653,11,0),"")</f>
        <v>0</v>
      </c>
      <c r="CG44" s="23" t="str">
        <f>IF(BV44&lt;=$BJ$34,VLOOKUP(BV44,LİSTE!$A$5:$Y$653,12,0),"")</f>
        <v>TARAMA YAPILMADI</v>
      </c>
      <c r="CH44" s="26"/>
      <c r="CI44" s="9"/>
      <c r="CJ44" s="9"/>
    </row>
    <row r="45" spans="1:88" s="20" customFormat="1" ht="20.25" customHeight="1">
      <c r="B45" s="103">
        <v>38</v>
      </c>
      <c r="C45" s="117">
        <f t="shared" si="0"/>
        <v>0</v>
      </c>
      <c r="D45" s="114">
        <f t="shared" si="1"/>
        <v>0</v>
      </c>
      <c r="E45" s="114">
        <f t="shared" si="2"/>
        <v>0</v>
      </c>
      <c r="F45" s="115">
        <f t="shared" si="3"/>
        <v>0</v>
      </c>
      <c r="G45" s="116">
        <f t="shared" si="4"/>
        <v>0</v>
      </c>
      <c r="H45" s="117">
        <f t="shared" si="10"/>
        <v>0</v>
      </c>
      <c r="I45" s="117">
        <f t="shared" si="11"/>
        <v>0</v>
      </c>
      <c r="J45" s="117">
        <f t="shared" si="12"/>
        <v>0</v>
      </c>
      <c r="K45" s="117">
        <f t="shared" si="13"/>
        <v>0</v>
      </c>
      <c r="L45" s="147"/>
      <c r="M45" s="148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35"/>
      <c r="AO45" s="35"/>
      <c r="AP45" s="35"/>
      <c r="AQ45" s="35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3">
        <f t="shared" si="7"/>
        <v>38</v>
      </c>
      <c r="BW45" s="21" t="str">
        <f>IF(BV45&lt;=$BJ$34,VLOOKUP(BV45,LİSTE!$A$5:$Y$653,2,0),"")</f>
        <v>1. Sınıf / A Şubesi</v>
      </c>
      <c r="BX45" s="23">
        <f>IF(BV45&lt;=$BJ$34,VLOOKUP(BV45,LİSTE!$A$5:$Y$653,3,0),"")</f>
        <v>0</v>
      </c>
      <c r="BY45" s="23">
        <f>IF(BV45&lt;=$BJ$34,VLOOKUP(BV45,LİSTE!$A$5:$Y$653,4,0),"")</f>
        <v>0</v>
      </c>
      <c r="BZ45" s="22">
        <f>IF(BV45&lt;=$BJ$34,VLOOKUP(BV45,LİSTE!$A$5:$Y$653,5,0),"")</f>
        <v>0</v>
      </c>
      <c r="CA45" s="22">
        <f>IF(BV45&lt;=$BJ$34,VLOOKUP(BV45,LİSTE!$A$5:$Y$653,6,0),"")</f>
        <v>0</v>
      </c>
      <c r="CB45" s="23">
        <f>IF(BV45&lt;=$BJ$34,VLOOKUP(BV45,LİSTE!$A$5:$Y$653,7,0),"")</f>
        <v>0</v>
      </c>
      <c r="CC45" s="23">
        <f>IF(BV45&lt;=$BJ$34,VLOOKUP(BV45,LİSTE!$A$5:$Y$653,8,0),"")</f>
        <v>0</v>
      </c>
      <c r="CD45" s="23">
        <f>IF(BV45&lt;=$BJ$34,VLOOKUP(BV45,LİSTE!$A$5:$Y$653,9,0),"")</f>
        <v>0</v>
      </c>
      <c r="CE45" s="23">
        <f>IF(BV45&lt;=$BJ$34,VLOOKUP(BV45,LİSTE!$A$5:$Y$653,10,0),"")</f>
        <v>0</v>
      </c>
      <c r="CF45" s="23">
        <f>IF(BV45&lt;=$BJ$34,VLOOKUP(BV45,LİSTE!$A$5:$Y$653,11,0),"")</f>
        <v>0</v>
      </c>
      <c r="CG45" s="23" t="str">
        <f>IF(BV45&lt;=$BJ$34,VLOOKUP(BV45,LİSTE!$A$5:$Y$653,12,0),"")</f>
        <v>TARAMA YAPILMADI</v>
      </c>
      <c r="CH45" s="26"/>
      <c r="CI45" s="9"/>
      <c r="CJ45" s="9"/>
    </row>
    <row r="46" spans="1:88" s="20" customFormat="1" ht="20.25" customHeight="1">
      <c r="B46" s="103">
        <v>39</v>
      </c>
      <c r="C46" s="117">
        <f t="shared" si="0"/>
        <v>0</v>
      </c>
      <c r="D46" s="114">
        <f t="shared" si="1"/>
        <v>0</v>
      </c>
      <c r="E46" s="114">
        <f t="shared" si="2"/>
        <v>0</v>
      </c>
      <c r="F46" s="115">
        <f t="shared" si="3"/>
        <v>0</v>
      </c>
      <c r="G46" s="116">
        <f t="shared" si="4"/>
        <v>0</v>
      </c>
      <c r="H46" s="117">
        <f t="shared" si="10"/>
        <v>0</v>
      </c>
      <c r="I46" s="117">
        <f t="shared" si="11"/>
        <v>0</v>
      </c>
      <c r="J46" s="117">
        <f t="shared" si="12"/>
        <v>0</v>
      </c>
      <c r="K46" s="117">
        <f t="shared" si="13"/>
        <v>0</v>
      </c>
      <c r="L46" s="147"/>
      <c r="M46" s="148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35"/>
      <c r="AO46" s="35"/>
      <c r="AP46" s="35"/>
      <c r="AQ46" s="35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3">
        <f t="shared" si="7"/>
        <v>39</v>
      </c>
      <c r="BW46" s="21" t="str">
        <f>IF(BV46&lt;=$BJ$34,VLOOKUP(BV46,LİSTE!$A$5:$Y$653,2,0),"")</f>
        <v>1. Sınıf / A Şubesi</v>
      </c>
      <c r="BX46" s="23">
        <f>IF(BV46&lt;=$BJ$34,VLOOKUP(BV46,LİSTE!$A$5:$Y$653,3,0),"")</f>
        <v>0</v>
      </c>
      <c r="BY46" s="23">
        <f>IF(BV46&lt;=$BJ$34,VLOOKUP(BV46,LİSTE!$A$5:$Y$653,4,0),"")</f>
        <v>0</v>
      </c>
      <c r="BZ46" s="22">
        <f>IF(BV46&lt;=$BJ$34,VLOOKUP(BV46,LİSTE!$A$5:$Y$653,5,0),"")</f>
        <v>0</v>
      </c>
      <c r="CA46" s="22">
        <f>IF(BV46&lt;=$BJ$34,VLOOKUP(BV46,LİSTE!$A$5:$Y$653,6,0),"")</f>
        <v>0</v>
      </c>
      <c r="CB46" s="23">
        <f>IF(BV46&lt;=$BJ$34,VLOOKUP(BV46,LİSTE!$A$5:$Y$653,7,0),"")</f>
        <v>0</v>
      </c>
      <c r="CC46" s="23">
        <f>IF(BV46&lt;=$BJ$34,VLOOKUP(BV46,LİSTE!$A$5:$Y$653,8,0),"")</f>
        <v>0</v>
      </c>
      <c r="CD46" s="23">
        <f>IF(BV46&lt;=$BJ$34,VLOOKUP(BV46,LİSTE!$A$5:$Y$653,9,0),"")</f>
        <v>0</v>
      </c>
      <c r="CE46" s="23">
        <f>IF(BV46&lt;=$BJ$34,VLOOKUP(BV46,LİSTE!$A$5:$Y$653,10,0),"")</f>
        <v>0</v>
      </c>
      <c r="CF46" s="23">
        <f>IF(BV46&lt;=$BJ$34,VLOOKUP(BV46,LİSTE!$A$5:$Y$653,11,0),"")</f>
        <v>0</v>
      </c>
      <c r="CG46" s="23" t="str">
        <f>IF(BV46&lt;=$BJ$34,VLOOKUP(BV46,LİSTE!$A$5:$Y$653,12,0),"")</f>
        <v>TARAMA YAPILMADI</v>
      </c>
      <c r="CH46" s="26"/>
      <c r="CI46" s="9"/>
      <c r="CJ46" s="9"/>
    </row>
    <row r="47" spans="1:88" s="20" customFormat="1" ht="20.25" customHeight="1">
      <c r="B47" s="103">
        <v>40</v>
      </c>
      <c r="C47" s="117">
        <f t="shared" si="0"/>
        <v>0</v>
      </c>
      <c r="D47" s="114">
        <f t="shared" si="1"/>
        <v>0</v>
      </c>
      <c r="E47" s="114">
        <f t="shared" si="2"/>
        <v>0</v>
      </c>
      <c r="F47" s="115">
        <f t="shared" si="3"/>
        <v>0</v>
      </c>
      <c r="G47" s="116">
        <f t="shared" si="4"/>
        <v>0</v>
      </c>
      <c r="H47" s="117">
        <f t="shared" si="10"/>
        <v>0</v>
      </c>
      <c r="I47" s="117">
        <f t="shared" si="11"/>
        <v>0</v>
      </c>
      <c r="J47" s="117">
        <f t="shared" si="12"/>
        <v>0</v>
      </c>
      <c r="K47" s="117">
        <f t="shared" si="13"/>
        <v>0</v>
      </c>
      <c r="L47" s="147"/>
      <c r="M47" s="148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35"/>
      <c r="AO47" s="35"/>
      <c r="AP47" s="35"/>
      <c r="AQ47" s="35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3">
        <f t="shared" si="7"/>
        <v>40</v>
      </c>
      <c r="BW47" s="21" t="str">
        <f>IF(BV47&lt;=$BJ$34,VLOOKUP(BV47,LİSTE!$A$5:$Y$653,2,0),"")</f>
        <v>1. Sınıf / A Şubesi</v>
      </c>
      <c r="BX47" s="23">
        <f>IF(BV47&lt;=$BJ$34,VLOOKUP(BV47,LİSTE!$A$5:$Y$653,3,0),"")</f>
        <v>0</v>
      </c>
      <c r="BY47" s="23">
        <f>IF(BV47&lt;=$BJ$34,VLOOKUP(BV47,LİSTE!$A$5:$Y$653,4,0),"")</f>
        <v>0</v>
      </c>
      <c r="BZ47" s="22">
        <f>IF(BV47&lt;=$BJ$34,VLOOKUP(BV47,LİSTE!$A$5:$Y$653,5,0),"")</f>
        <v>0</v>
      </c>
      <c r="CA47" s="22">
        <f>IF(BV47&lt;=$BJ$34,VLOOKUP(BV47,LİSTE!$A$5:$Y$653,6,0),"")</f>
        <v>0</v>
      </c>
      <c r="CB47" s="23">
        <f>IF(BV47&lt;=$BJ$34,VLOOKUP(BV47,LİSTE!$A$5:$Y$653,7,0),"")</f>
        <v>0</v>
      </c>
      <c r="CC47" s="23">
        <f>IF(BV47&lt;=$BJ$34,VLOOKUP(BV47,LİSTE!$A$5:$Y$653,8,0),"")</f>
        <v>0</v>
      </c>
      <c r="CD47" s="23">
        <f>IF(BV47&lt;=$BJ$34,VLOOKUP(BV47,LİSTE!$A$5:$Y$653,9,0),"")</f>
        <v>0</v>
      </c>
      <c r="CE47" s="23">
        <f>IF(BV47&lt;=$BJ$34,VLOOKUP(BV47,LİSTE!$A$5:$Y$653,10,0),"")</f>
        <v>0</v>
      </c>
      <c r="CF47" s="23">
        <f>IF(BV47&lt;=$BJ$34,VLOOKUP(BV47,LİSTE!$A$5:$Y$653,11,0),"")</f>
        <v>0</v>
      </c>
      <c r="CG47" s="23" t="str">
        <f>IF(BV47&lt;=$BJ$34,VLOOKUP(BV47,LİSTE!$A$5:$Y$653,12,0),"")</f>
        <v>TARAMA YAPILMADI</v>
      </c>
      <c r="CH47" s="26"/>
      <c r="CI47" s="9"/>
      <c r="CJ47" s="9"/>
    </row>
    <row r="48" spans="1:88" s="20" customFormat="1" ht="20.25" customHeight="1">
      <c r="A48" s="28"/>
      <c r="B48" s="146" t="s">
        <v>56</v>
      </c>
      <c r="C48" s="146"/>
      <c r="D48" s="146"/>
      <c r="E48" s="145" t="s">
        <v>53</v>
      </c>
      <c r="F48" s="145"/>
      <c r="G48" s="103">
        <f>COUNTIF(G8:G47,"X")</f>
        <v>0</v>
      </c>
      <c r="H48" s="103">
        <f>COUNTIF(H8:H47,"X")</f>
        <v>0</v>
      </c>
      <c r="I48" s="103">
        <f>COUNTIF(I8:I47,"X")</f>
        <v>0</v>
      </c>
      <c r="J48" s="103">
        <f>COUNTIF(J8:J47,"X")</f>
        <v>0</v>
      </c>
      <c r="K48" s="103">
        <f>COUNTIF(K8:K47,"X")</f>
        <v>0</v>
      </c>
      <c r="L48" s="136" t="s">
        <v>78</v>
      </c>
      <c r="M48" s="137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36"/>
      <c r="AO48" s="36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3" t="e">
        <f>#REF!+1</f>
        <v>#REF!</v>
      </c>
      <c r="BW48" s="21" t="e">
        <f>IF(BV48&lt;=$BJ$34,VLOOKUP(BV48,LİSTE!$A$5:$Y$653,2,0),"")</f>
        <v>#REF!</v>
      </c>
      <c r="BX48" s="23" t="e">
        <f>IF(BV48&lt;=$BJ$34,VLOOKUP(BV48,LİSTE!$A$5:$Y$653,3,0),"")</f>
        <v>#REF!</v>
      </c>
      <c r="BY48" s="23" t="e">
        <f>IF(BV48&lt;=$BJ$34,VLOOKUP(BV48,LİSTE!$A$5:$Y$653,4,0),"")</f>
        <v>#REF!</v>
      </c>
      <c r="BZ48" s="22" t="e">
        <f>IF(BV48&lt;=$BJ$34,VLOOKUP(BV48,LİSTE!$A$5:$Y$653,5,0),"")</f>
        <v>#REF!</v>
      </c>
      <c r="CA48" s="22" t="e">
        <f>IF(BV48&lt;=$BJ$34,VLOOKUP(BV48,LİSTE!$A$5:$Y$653,6,0),"")</f>
        <v>#REF!</v>
      </c>
      <c r="CB48" s="23" t="e">
        <f>IF(BV48&lt;=$BJ$34,VLOOKUP(BV48,LİSTE!$A$5:$Y$653,7,0),"")</f>
        <v>#REF!</v>
      </c>
      <c r="CC48" s="23" t="e">
        <f>IF(BV48&lt;=$BJ$34,VLOOKUP(BV48,LİSTE!$A$5:$Y$653,8,0),"")</f>
        <v>#REF!</v>
      </c>
      <c r="CD48" s="23" t="e">
        <f>IF(BV48&lt;=$BJ$34,VLOOKUP(BV48,LİSTE!$A$5:$Y$653,9,0),"")</f>
        <v>#REF!</v>
      </c>
      <c r="CE48" s="23" t="e">
        <f>IF(BV48&lt;=$BJ$34,VLOOKUP(BV48,LİSTE!$A$5:$Y$653,10,0),"")</f>
        <v>#REF!</v>
      </c>
      <c r="CF48" s="23" t="e">
        <f>IF(BV48&lt;=$BJ$34,VLOOKUP(BV48,LİSTE!$A$5:$Y$653,11,0),"")</f>
        <v>#REF!</v>
      </c>
      <c r="CG48" s="23" t="e">
        <f>IF(BV48&lt;=$BJ$34,VLOOKUP(BV48,LİSTE!$A$5:$Y$653,12,0),"")</f>
        <v>#REF!</v>
      </c>
      <c r="CH48" s="26"/>
      <c r="CI48" s="9"/>
      <c r="CJ48" s="9"/>
    </row>
    <row r="49" spans="1:88" s="20" customFormat="1" ht="20.25" customHeight="1">
      <c r="A49" s="28"/>
      <c r="B49" s="146"/>
      <c r="C49" s="146"/>
      <c r="D49" s="146"/>
      <c r="E49" s="145" t="s">
        <v>54</v>
      </c>
      <c r="F49" s="145"/>
      <c r="G49" s="103"/>
      <c r="H49" s="103">
        <f>H48*1</f>
        <v>0</v>
      </c>
      <c r="I49" s="103">
        <f>I48*2</f>
        <v>0</v>
      </c>
      <c r="J49" s="103">
        <f>J48*3</f>
        <v>0</v>
      </c>
      <c r="K49" s="103">
        <f>K48*4</f>
        <v>0</v>
      </c>
      <c r="L49" s="138"/>
      <c r="M49" s="139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3" t="e">
        <f t="shared" si="7"/>
        <v>#REF!</v>
      </c>
      <c r="BW49" s="21" t="e">
        <f>IF(BV49&lt;=$BJ$34,VLOOKUP(BV49,LİSTE!$A$5:$Y$653,2,0),"")</f>
        <v>#REF!</v>
      </c>
      <c r="BX49" s="23" t="e">
        <f>IF(BV49&lt;=$BJ$34,VLOOKUP(BV49,LİSTE!$A$5:$Y$653,3,0),"")</f>
        <v>#REF!</v>
      </c>
      <c r="BY49" s="23" t="e">
        <f>IF(BV49&lt;=$BJ$34,VLOOKUP(BV49,LİSTE!$A$5:$Y$653,4,0),"")</f>
        <v>#REF!</v>
      </c>
      <c r="BZ49" s="22" t="e">
        <f>IF(BV49&lt;=$BJ$34,VLOOKUP(BV49,LİSTE!$A$5:$Y$653,5,0),"")</f>
        <v>#REF!</v>
      </c>
      <c r="CA49" s="22" t="e">
        <f>IF(BV49&lt;=$BJ$34,VLOOKUP(BV49,LİSTE!$A$5:$Y$653,6,0),"")</f>
        <v>#REF!</v>
      </c>
      <c r="CB49" s="23" t="e">
        <f>IF(BV49&lt;=$BJ$34,VLOOKUP(BV49,LİSTE!$A$5:$Y$653,7,0),"")</f>
        <v>#REF!</v>
      </c>
      <c r="CC49" s="23" t="e">
        <f>IF(BV49&lt;=$BJ$34,VLOOKUP(BV49,LİSTE!$A$5:$Y$653,8,0),"")</f>
        <v>#REF!</v>
      </c>
      <c r="CD49" s="23" t="e">
        <f>IF(BV49&lt;=$BJ$34,VLOOKUP(BV49,LİSTE!$A$5:$Y$653,9,0),"")</f>
        <v>#REF!</v>
      </c>
      <c r="CE49" s="23" t="e">
        <f>IF(BV49&lt;=$BJ$34,VLOOKUP(BV49,LİSTE!$A$5:$Y$653,10,0),"")</f>
        <v>#REF!</v>
      </c>
      <c r="CF49" s="23" t="e">
        <f>IF(BV49&lt;=$BJ$34,VLOOKUP(BV49,LİSTE!$A$5:$Y$653,11,0),"")</f>
        <v>#REF!</v>
      </c>
      <c r="CG49" s="23" t="e">
        <f>IF(BV49&lt;=$BJ$34,VLOOKUP(BV49,LİSTE!$A$5:$Y$653,12,0),"")</f>
        <v>#REF!</v>
      </c>
      <c r="CH49" s="26"/>
      <c r="CI49" s="9"/>
      <c r="CJ49" s="9"/>
    </row>
    <row r="50" spans="1:88" s="20" customFormat="1" ht="20.25" customHeight="1">
      <c r="A50" s="28"/>
      <c r="B50" s="146"/>
      <c r="C50" s="146"/>
      <c r="D50" s="146"/>
      <c r="E50" s="145" t="s">
        <v>55</v>
      </c>
      <c r="F50" s="145"/>
      <c r="G50" s="142">
        <f>SUM(H48:K48)</f>
        <v>0</v>
      </c>
      <c r="H50" s="143"/>
      <c r="I50" s="144"/>
      <c r="J50" s="146">
        <f>SUM(H49:K49)</f>
        <v>0</v>
      </c>
      <c r="K50" s="146"/>
      <c r="L50" s="140"/>
      <c r="M50" s="141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3" t="e">
        <f t="shared" si="7"/>
        <v>#REF!</v>
      </c>
      <c r="BW50" s="21" t="e">
        <f>IF(BV50&lt;=$BJ$34,VLOOKUP(BV50,LİSTE!$A$5:$Y$653,2,0),"")</f>
        <v>#REF!</v>
      </c>
      <c r="BX50" s="23" t="e">
        <f>IF(BV50&lt;=$BJ$34,VLOOKUP(BV50,LİSTE!$A$5:$Y$653,3,0),"")</f>
        <v>#REF!</v>
      </c>
      <c r="BY50" s="23" t="e">
        <f>IF(BV50&lt;=$BJ$34,VLOOKUP(BV50,LİSTE!$A$5:$Y$653,4,0),"")</f>
        <v>#REF!</v>
      </c>
      <c r="BZ50" s="22" t="e">
        <f>IF(BV50&lt;=$BJ$34,VLOOKUP(BV50,LİSTE!$A$5:$Y$653,5,0),"")</f>
        <v>#REF!</v>
      </c>
      <c r="CA50" s="22" t="e">
        <f>IF(BV50&lt;=$BJ$34,VLOOKUP(BV50,LİSTE!$A$5:$Y$653,6,0),"")</f>
        <v>#REF!</v>
      </c>
      <c r="CB50" s="23" t="e">
        <f>IF(BV50&lt;=$BJ$34,VLOOKUP(BV50,LİSTE!$A$5:$Y$653,7,0),"")</f>
        <v>#REF!</v>
      </c>
      <c r="CC50" s="23" t="e">
        <f>IF(BV50&lt;=$BJ$34,VLOOKUP(BV50,LİSTE!$A$5:$Y$653,8,0),"")</f>
        <v>#REF!</v>
      </c>
      <c r="CD50" s="23" t="e">
        <f>IF(BV50&lt;=$BJ$34,VLOOKUP(BV50,LİSTE!$A$5:$Y$653,9,0),"")</f>
        <v>#REF!</v>
      </c>
      <c r="CE50" s="23" t="e">
        <f>IF(BV50&lt;=$BJ$34,VLOOKUP(BV50,LİSTE!$A$5:$Y$653,10,0),"")</f>
        <v>#REF!</v>
      </c>
      <c r="CF50" s="23" t="e">
        <f>IF(BV50&lt;=$BJ$34,VLOOKUP(BV50,LİSTE!$A$5:$Y$653,11,0),"")</f>
        <v>#REF!</v>
      </c>
      <c r="CG50" s="23" t="e">
        <f>IF(BV50&lt;=$BJ$34,VLOOKUP(BV50,LİSTE!$A$5:$Y$653,12,0),"")</f>
        <v>#REF!</v>
      </c>
      <c r="CH50" s="26"/>
      <c r="CI50" s="9"/>
      <c r="CJ50" s="9"/>
    </row>
    <row r="51" spans="1:88" s="20" customFormat="1" ht="20.25" customHeight="1">
      <c r="A51" s="28"/>
      <c r="B51" s="27"/>
      <c r="C51" s="27"/>
      <c r="D51" s="27"/>
      <c r="E51" s="27"/>
      <c r="F51" s="27"/>
      <c r="G51" s="27"/>
      <c r="K51" s="27"/>
      <c r="L51" s="27"/>
      <c r="M51" s="27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3" t="e">
        <f t="shared" si="7"/>
        <v>#REF!</v>
      </c>
      <c r="BW51" s="21" t="e">
        <f>IF(BV51&lt;=$BJ$34,VLOOKUP(BV51,LİSTE!$A$5:$Y$653,2,0),"")</f>
        <v>#REF!</v>
      </c>
      <c r="BX51" s="23" t="e">
        <f>IF(BV51&lt;=$BJ$34,VLOOKUP(BV51,LİSTE!$A$5:$Y$653,3,0),"")</f>
        <v>#REF!</v>
      </c>
      <c r="BY51" s="23" t="e">
        <f>IF(BV51&lt;=$BJ$34,VLOOKUP(BV51,LİSTE!$A$5:$Y$653,4,0),"")</f>
        <v>#REF!</v>
      </c>
      <c r="BZ51" s="22" t="e">
        <f>IF(BV51&lt;=$BJ$34,VLOOKUP(BV51,LİSTE!$A$5:$Y$653,5,0),"")</f>
        <v>#REF!</v>
      </c>
      <c r="CA51" s="22" t="e">
        <f>IF(BV51&lt;=$BJ$34,VLOOKUP(BV51,LİSTE!$A$5:$Y$653,6,0),"")</f>
        <v>#REF!</v>
      </c>
      <c r="CB51" s="23" t="e">
        <f>IF(BV51&lt;=$BJ$34,VLOOKUP(BV51,LİSTE!$A$5:$Y$653,7,0),"")</f>
        <v>#REF!</v>
      </c>
      <c r="CC51" s="23" t="e">
        <f>IF(BV51&lt;=$BJ$34,VLOOKUP(BV51,LİSTE!$A$5:$Y$653,8,0),"")</f>
        <v>#REF!</v>
      </c>
      <c r="CD51" s="23" t="e">
        <f>IF(BV51&lt;=$BJ$34,VLOOKUP(BV51,LİSTE!$A$5:$Y$653,9,0),"")</f>
        <v>#REF!</v>
      </c>
      <c r="CE51" s="23" t="e">
        <f>IF(BV51&lt;=$BJ$34,VLOOKUP(BV51,LİSTE!$A$5:$Y$653,10,0),"")</f>
        <v>#REF!</v>
      </c>
      <c r="CF51" s="23" t="e">
        <f>IF(BV51&lt;=$BJ$34,VLOOKUP(BV51,LİSTE!$A$5:$Y$653,11,0),"")</f>
        <v>#REF!</v>
      </c>
      <c r="CG51" s="23" t="e">
        <f>IF(BV51&lt;=$BJ$34,VLOOKUP(BV51,LİSTE!$A$5:$Y$653,12,0),"")</f>
        <v>#REF!</v>
      </c>
      <c r="CH51" s="26"/>
      <c r="CI51" s="9"/>
      <c r="CJ51" s="9"/>
    </row>
    <row r="52" spans="1:88" s="20" customFormat="1" ht="20.25" customHeight="1">
      <c r="A52" s="28"/>
      <c r="B52" s="27"/>
      <c r="C52" s="27"/>
      <c r="D52" s="27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3" t="e">
        <f t="shared" si="7"/>
        <v>#REF!</v>
      </c>
      <c r="BW52" s="21" t="e">
        <f>IF(BV52&lt;=$BJ$34,VLOOKUP(BV52,LİSTE!$A$5:$Y$653,2,0),"")</f>
        <v>#REF!</v>
      </c>
      <c r="BX52" s="23" t="e">
        <f>IF(BV52&lt;=$BJ$34,VLOOKUP(BV52,LİSTE!$A$5:$Y$653,3,0),"")</f>
        <v>#REF!</v>
      </c>
      <c r="BY52" s="23" t="e">
        <f>IF(BV52&lt;=$BJ$34,VLOOKUP(BV52,LİSTE!$A$5:$Y$653,4,0),"")</f>
        <v>#REF!</v>
      </c>
      <c r="BZ52" s="22" t="e">
        <f>IF(BV52&lt;=$BJ$34,VLOOKUP(BV52,LİSTE!$A$5:$Y$653,5,0),"")</f>
        <v>#REF!</v>
      </c>
      <c r="CA52" s="22" t="e">
        <f>IF(BV52&lt;=$BJ$34,VLOOKUP(BV52,LİSTE!$A$5:$Y$653,6,0),"")</f>
        <v>#REF!</v>
      </c>
      <c r="CB52" s="23" t="e">
        <f>IF(BV52&lt;=$BJ$34,VLOOKUP(BV52,LİSTE!$A$5:$Y$653,7,0),"")</f>
        <v>#REF!</v>
      </c>
      <c r="CC52" s="23" t="e">
        <f>IF(BV52&lt;=$BJ$34,VLOOKUP(BV52,LİSTE!$A$5:$Y$653,8,0),"")</f>
        <v>#REF!</v>
      </c>
      <c r="CD52" s="23" t="e">
        <f>IF(BV52&lt;=$BJ$34,VLOOKUP(BV52,LİSTE!$A$5:$Y$653,9,0),"")</f>
        <v>#REF!</v>
      </c>
      <c r="CE52" s="23" t="e">
        <f>IF(BV52&lt;=$BJ$34,VLOOKUP(BV52,LİSTE!$A$5:$Y$653,10,0),"")</f>
        <v>#REF!</v>
      </c>
      <c r="CF52" s="23" t="e">
        <f>IF(BV52&lt;=$BJ$34,VLOOKUP(BV52,LİSTE!$A$5:$Y$653,11,0),"")</f>
        <v>#REF!</v>
      </c>
      <c r="CG52" s="23" t="e">
        <f>IF(BV52&lt;=$BJ$34,VLOOKUP(BV52,LİSTE!$A$5:$Y$653,12,0),"")</f>
        <v>#REF!</v>
      </c>
      <c r="CH52" s="26"/>
      <c r="CI52" s="9"/>
      <c r="CJ52" s="9"/>
    </row>
    <row r="53" spans="1:88" s="20" customFormat="1" ht="18.75" customHeight="1">
      <c r="A53" s="27"/>
      <c r="B53" s="27"/>
      <c r="C53" s="27"/>
      <c r="D53" s="57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3" t="e">
        <f t="shared" si="7"/>
        <v>#REF!</v>
      </c>
      <c r="BW53" s="21" t="e">
        <f>IF(BV53&lt;=$BJ$34,VLOOKUP(BV53,LİSTE!$A$5:$Y$653,2,0),"")</f>
        <v>#REF!</v>
      </c>
      <c r="BX53" s="23" t="e">
        <f>IF(BV53&lt;=$BJ$34,VLOOKUP(BV53,LİSTE!$A$5:$Y$653,3,0),"")</f>
        <v>#REF!</v>
      </c>
      <c r="BY53" s="23" t="e">
        <f>IF(BV53&lt;=$BJ$34,VLOOKUP(BV53,LİSTE!$A$5:$Y$653,4,0),"")</f>
        <v>#REF!</v>
      </c>
      <c r="BZ53" s="22" t="e">
        <f>IF(BV53&lt;=$BJ$34,VLOOKUP(BV53,LİSTE!$A$5:$Y$653,5,0),"")</f>
        <v>#REF!</v>
      </c>
      <c r="CA53" s="22" t="e">
        <f>IF(BV53&lt;=$BJ$34,VLOOKUP(BV53,LİSTE!$A$5:$Y$653,6,0),"")</f>
        <v>#REF!</v>
      </c>
      <c r="CB53" s="23" t="e">
        <f>IF(BV53&lt;=$BJ$34,VLOOKUP(BV53,LİSTE!$A$5:$Y$653,7,0),"")</f>
        <v>#REF!</v>
      </c>
      <c r="CC53" s="23" t="e">
        <f>IF(BV53&lt;=$BJ$34,VLOOKUP(BV53,LİSTE!$A$5:$Y$653,8,0),"")</f>
        <v>#REF!</v>
      </c>
      <c r="CD53" s="23" t="e">
        <f>IF(BV53&lt;=$BJ$34,VLOOKUP(BV53,LİSTE!$A$5:$Y$653,9,0),"")</f>
        <v>#REF!</v>
      </c>
      <c r="CE53" s="23" t="e">
        <f>IF(BV53&lt;=$BJ$34,VLOOKUP(BV53,LİSTE!$A$5:$Y$653,10,0),"")</f>
        <v>#REF!</v>
      </c>
      <c r="CF53" s="23" t="e">
        <f>IF(BV53&lt;=$BJ$34,VLOOKUP(BV53,LİSTE!$A$5:$Y$653,11,0),"")</f>
        <v>#REF!</v>
      </c>
      <c r="CG53" s="23" t="e">
        <f>IF(BV53&lt;=$BJ$34,VLOOKUP(BV53,LİSTE!$A$5:$Y$653,12,0),"")</f>
        <v>#REF!</v>
      </c>
      <c r="CH53" s="26"/>
      <c r="CI53" s="9"/>
      <c r="CJ53" s="9"/>
    </row>
    <row r="54" spans="1:88" ht="21" customHeight="1">
      <c r="A54" s="27"/>
      <c r="B54" s="27"/>
      <c r="C54" s="27"/>
      <c r="D54" s="57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BV54" s="23" t="e">
        <f t="shared" si="7"/>
        <v>#REF!</v>
      </c>
      <c r="BW54" s="21" t="e">
        <f>IF(BV54&lt;=$BJ$34,VLOOKUP(BV54,LİSTE!$A$5:$Y$653,2,0),"")</f>
        <v>#REF!</v>
      </c>
      <c r="BX54" s="23" t="e">
        <f>IF(BV54&lt;=$BJ$34,VLOOKUP(BV54,LİSTE!$A$5:$Y$653,3,0),"")</f>
        <v>#REF!</v>
      </c>
      <c r="BY54" s="23" t="e">
        <f>IF(BV54&lt;=$BJ$34,VLOOKUP(BV54,LİSTE!$A$5:$Y$653,4,0),"")</f>
        <v>#REF!</v>
      </c>
      <c r="BZ54" s="22" t="e">
        <f>IF(BV54&lt;=$BJ$34,VLOOKUP(BV54,LİSTE!$A$5:$Y$653,5,0),"")</f>
        <v>#REF!</v>
      </c>
      <c r="CA54" s="22" t="e">
        <f>IF(BV54&lt;=$BJ$34,VLOOKUP(BV54,LİSTE!$A$5:$Y$653,6,0),"")</f>
        <v>#REF!</v>
      </c>
      <c r="CB54" s="23" t="e">
        <f>IF(BV54&lt;=$BJ$34,VLOOKUP(BV54,LİSTE!$A$5:$Y$653,7,0),"")</f>
        <v>#REF!</v>
      </c>
      <c r="CC54" s="23" t="e">
        <f>IF(BV54&lt;=$BJ$34,VLOOKUP(BV54,LİSTE!$A$5:$Y$653,8,0),"")</f>
        <v>#REF!</v>
      </c>
      <c r="CD54" s="23" t="e">
        <f>IF(BV54&lt;=$BJ$34,VLOOKUP(BV54,LİSTE!$A$5:$Y$653,9,0),"")</f>
        <v>#REF!</v>
      </c>
      <c r="CE54" s="23" t="e">
        <f>IF(BV54&lt;=$BJ$34,VLOOKUP(BV54,LİSTE!$A$5:$Y$653,10,0),"")</f>
        <v>#REF!</v>
      </c>
      <c r="CF54" s="23" t="e">
        <f>IF(BV54&lt;=$BJ$34,VLOOKUP(BV54,LİSTE!$A$5:$Y$653,11,0),"")</f>
        <v>#REF!</v>
      </c>
      <c r="CG54" s="23" t="e">
        <f>IF(BV54&lt;=$BJ$34,VLOOKUP(BV54,LİSTE!$A$5:$Y$653,12,0),"")</f>
        <v>#REF!</v>
      </c>
    </row>
    <row r="55" spans="1:88" ht="21" customHeight="1"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52"/>
      <c r="S55" s="51"/>
      <c r="T55" s="51"/>
      <c r="U55" s="40"/>
      <c r="V55" s="40"/>
      <c r="W55" s="40"/>
      <c r="X55" s="5"/>
      <c r="Y55" s="5"/>
      <c r="Z55" s="5"/>
      <c r="AA55" s="52"/>
      <c r="AB55" s="52"/>
      <c r="AC55" s="52"/>
      <c r="AD55" s="52"/>
      <c r="AE55" s="52"/>
      <c r="AF55" s="51"/>
      <c r="AG55" s="51"/>
      <c r="AH55" s="40"/>
      <c r="AI55" s="40"/>
      <c r="AJ55" s="40"/>
      <c r="AK55" s="5"/>
      <c r="AL55" s="5"/>
      <c r="AM55" s="5"/>
      <c r="BV55" s="23" t="e">
        <f t="shared" si="7"/>
        <v>#REF!</v>
      </c>
      <c r="BW55" s="21" t="e">
        <f>IF(BV55&lt;=$BJ$34,VLOOKUP(BV55,LİSTE!$A$5:$Y$653,2,0),"")</f>
        <v>#REF!</v>
      </c>
      <c r="BX55" s="23" t="e">
        <f>IF(BV55&lt;=$BJ$34,VLOOKUP(BV55,LİSTE!$A$5:$Y$653,3,0),"")</f>
        <v>#REF!</v>
      </c>
      <c r="BY55" s="23" t="e">
        <f>IF(BV55&lt;=$BJ$34,VLOOKUP(BV55,LİSTE!$A$5:$Y$653,4,0),"")</f>
        <v>#REF!</v>
      </c>
      <c r="BZ55" s="22" t="e">
        <f>IF(BV55&lt;=$BJ$34,VLOOKUP(BV55,LİSTE!$A$5:$Y$653,5,0),"")</f>
        <v>#REF!</v>
      </c>
      <c r="CA55" s="22" t="e">
        <f>IF(BV55&lt;=$BJ$34,VLOOKUP(BV55,LİSTE!$A$5:$Y$653,6,0),"")</f>
        <v>#REF!</v>
      </c>
      <c r="CB55" s="23" t="e">
        <f>IF(BV55&lt;=$BJ$34,VLOOKUP(BV55,LİSTE!$A$5:$Y$653,7,0),"")</f>
        <v>#REF!</v>
      </c>
      <c r="CC55" s="23" t="e">
        <f>IF(BV55&lt;=$BJ$34,VLOOKUP(BV55,LİSTE!$A$5:$Y$653,8,0),"")</f>
        <v>#REF!</v>
      </c>
      <c r="CD55" s="23" t="e">
        <f>IF(BV55&lt;=$BJ$34,VLOOKUP(BV55,LİSTE!$A$5:$Y$653,9,0),"")</f>
        <v>#REF!</v>
      </c>
      <c r="CE55" s="23" t="e">
        <f>IF(BV55&lt;=$BJ$34,VLOOKUP(BV55,LİSTE!$A$5:$Y$653,10,0),"")</f>
        <v>#REF!</v>
      </c>
      <c r="CF55" s="23" t="e">
        <f>IF(BV55&lt;=$BJ$34,VLOOKUP(BV55,LİSTE!$A$5:$Y$653,11,0),"")</f>
        <v>#REF!</v>
      </c>
      <c r="CG55" s="23" t="e">
        <f>IF(BV55&lt;=$BJ$34,VLOOKUP(BV55,LİSTE!$A$5:$Y$653,12,0),"")</f>
        <v>#REF!</v>
      </c>
    </row>
    <row r="56" spans="1:88" ht="21" customHeight="1"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52"/>
      <c r="S56" s="51"/>
      <c r="T56" s="51"/>
      <c r="U56" s="40"/>
      <c r="V56" s="40"/>
      <c r="W56" s="40"/>
      <c r="X56" s="5"/>
      <c r="Y56" s="5"/>
      <c r="Z56" s="5"/>
      <c r="AA56" s="52"/>
      <c r="AB56" s="52"/>
      <c r="AC56" s="52"/>
      <c r="AD56" s="52"/>
      <c r="AE56" s="52"/>
      <c r="AF56" s="51"/>
      <c r="AG56" s="51"/>
      <c r="AH56" s="40"/>
      <c r="AI56" s="40"/>
      <c r="AJ56" s="40"/>
      <c r="AK56" s="5"/>
      <c r="AL56" s="5"/>
      <c r="AM56" s="5"/>
      <c r="BV56" s="23" t="e">
        <f t="shared" si="7"/>
        <v>#REF!</v>
      </c>
      <c r="BW56" s="21" t="e">
        <f>IF(BV56&lt;=$BJ$34,VLOOKUP(BV56,LİSTE!$A$5:$Y$653,2,0),"")</f>
        <v>#REF!</v>
      </c>
      <c r="BX56" s="23" t="e">
        <f>IF(BV56&lt;=$BJ$34,VLOOKUP(BV56,LİSTE!$A$5:$Y$653,3,0),"")</f>
        <v>#REF!</v>
      </c>
      <c r="BY56" s="23" t="e">
        <f>IF(BV56&lt;=$BJ$34,VLOOKUP(BV56,LİSTE!$A$5:$Y$653,4,0),"")</f>
        <v>#REF!</v>
      </c>
      <c r="BZ56" s="22" t="e">
        <f>IF(BV56&lt;=$BJ$34,VLOOKUP(BV56,LİSTE!$A$5:$Y$653,5,0),"")</f>
        <v>#REF!</v>
      </c>
      <c r="CA56" s="22" t="e">
        <f>IF(BV56&lt;=$BJ$34,VLOOKUP(BV56,LİSTE!$A$5:$Y$653,6,0),"")</f>
        <v>#REF!</v>
      </c>
      <c r="CB56" s="23" t="e">
        <f>IF(BV56&lt;=$BJ$34,VLOOKUP(BV56,LİSTE!$A$5:$Y$653,7,0),"")</f>
        <v>#REF!</v>
      </c>
      <c r="CC56" s="23" t="e">
        <f>IF(BV56&lt;=$BJ$34,VLOOKUP(BV56,LİSTE!$A$5:$Y$653,8,0),"")</f>
        <v>#REF!</v>
      </c>
      <c r="CD56" s="23" t="e">
        <f>IF(BV56&lt;=$BJ$34,VLOOKUP(BV56,LİSTE!$A$5:$Y$653,9,0),"")</f>
        <v>#REF!</v>
      </c>
      <c r="CE56" s="23" t="e">
        <f>IF(BV56&lt;=$BJ$34,VLOOKUP(BV56,LİSTE!$A$5:$Y$653,10,0),"")</f>
        <v>#REF!</v>
      </c>
      <c r="CF56" s="23" t="e">
        <f>IF(BV56&lt;=$BJ$34,VLOOKUP(BV56,LİSTE!$A$5:$Y$653,11,0),"")</f>
        <v>#REF!</v>
      </c>
      <c r="CG56" s="23" t="e">
        <f>IF(BV56&lt;=$BJ$34,VLOOKUP(BV56,LİSTE!$A$5:$Y$653,12,0),"")</f>
        <v>#REF!</v>
      </c>
    </row>
    <row r="57" spans="1:88" s="7" customFormat="1" ht="21" customHeight="1">
      <c r="B57" s="1"/>
      <c r="C57" s="2"/>
      <c r="D57" s="3"/>
      <c r="E57" s="3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53"/>
      <c r="S57" s="51"/>
      <c r="T57" s="51"/>
      <c r="U57" s="40"/>
      <c r="V57" s="40"/>
      <c r="W57" s="40"/>
      <c r="X57" s="5"/>
      <c r="Y57" s="5"/>
      <c r="Z57" s="5"/>
      <c r="AA57" s="52"/>
      <c r="AB57" s="52"/>
      <c r="AC57" s="53"/>
      <c r="AD57" s="53"/>
      <c r="AE57" s="53"/>
      <c r="AF57" s="51"/>
      <c r="AG57" s="51"/>
      <c r="AH57" s="40"/>
      <c r="AI57" s="40"/>
      <c r="AJ57" s="40"/>
      <c r="AK57" s="5"/>
      <c r="AL57" s="5"/>
      <c r="AM57" s="5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23" t="e">
        <f t="shared" si="7"/>
        <v>#REF!</v>
      </c>
      <c r="BW57" s="21" t="e">
        <f>IF(BV57&lt;=$BJ$34,VLOOKUP(BV57,LİSTE!$A$5:$Y$653,2,0),"")</f>
        <v>#REF!</v>
      </c>
      <c r="BX57" s="23" t="e">
        <f>IF(BV57&lt;=$BJ$34,VLOOKUP(BV57,LİSTE!$A$5:$Y$653,3,0),"")</f>
        <v>#REF!</v>
      </c>
      <c r="BY57" s="23" t="e">
        <f>IF(BV57&lt;=$BJ$34,VLOOKUP(BV57,LİSTE!$A$5:$Y$653,4,0),"")</f>
        <v>#REF!</v>
      </c>
      <c r="BZ57" s="22" t="e">
        <f>IF(BV57&lt;=$BJ$34,VLOOKUP(BV57,LİSTE!$A$5:$Y$653,5,0),"")</f>
        <v>#REF!</v>
      </c>
      <c r="CA57" s="22" t="e">
        <f>IF(BV57&lt;=$BJ$34,VLOOKUP(BV57,LİSTE!$A$5:$Y$653,6,0),"")</f>
        <v>#REF!</v>
      </c>
      <c r="CB57" s="23" t="e">
        <f>IF(BV57&lt;=$BJ$34,VLOOKUP(BV57,LİSTE!$A$5:$Y$653,7,0),"")</f>
        <v>#REF!</v>
      </c>
      <c r="CC57" s="23" t="e">
        <f>IF(BV57&lt;=$BJ$34,VLOOKUP(BV57,LİSTE!$A$5:$Y$653,8,0),"")</f>
        <v>#REF!</v>
      </c>
      <c r="CD57" s="23" t="e">
        <f>IF(BV57&lt;=$BJ$34,VLOOKUP(BV57,LİSTE!$A$5:$Y$653,9,0),"")</f>
        <v>#REF!</v>
      </c>
      <c r="CE57" s="23" t="e">
        <f>IF(BV57&lt;=$BJ$34,VLOOKUP(BV57,LİSTE!$A$5:$Y$653,10,0),"")</f>
        <v>#REF!</v>
      </c>
      <c r="CF57" s="23" t="e">
        <f>IF(BV57&lt;=$BJ$34,VLOOKUP(BV57,LİSTE!$A$5:$Y$653,11,0),"")</f>
        <v>#REF!</v>
      </c>
      <c r="CG57" s="23" t="e">
        <f>IF(BV57&lt;=$BJ$34,VLOOKUP(BV57,LİSTE!$A$5:$Y$653,12,0),"")</f>
        <v>#REF!</v>
      </c>
      <c r="CH57" s="8"/>
    </row>
    <row r="58" spans="1:88" s="7" customFormat="1" ht="21" customHeight="1">
      <c r="B58" s="46"/>
      <c r="C58" s="46"/>
      <c r="D58" s="45"/>
      <c r="E58" s="46"/>
      <c r="F58" s="46"/>
      <c r="G58" s="46"/>
      <c r="H58" s="46"/>
      <c r="I58" s="46"/>
      <c r="J58" s="46"/>
      <c r="K58" s="46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5" t="s">
        <v>28</v>
      </c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23" t="e">
        <f t="shared" si="7"/>
        <v>#REF!</v>
      </c>
      <c r="BW58" s="21" t="e">
        <f>IF(BV58&lt;=$BJ$34,VLOOKUP(BV58,LİSTE!$A$5:$Y$653,2,0),"")</f>
        <v>#REF!</v>
      </c>
      <c r="BX58" s="23" t="e">
        <f>IF(BV58&lt;=$BJ$34,VLOOKUP(BV58,LİSTE!$A$5:$Y$653,3,0),"")</f>
        <v>#REF!</v>
      </c>
      <c r="BY58" s="23" t="e">
        <f>IF(BV58&lt;=$BJ$34,VLOOKUP(BV58,LİSTE!$A$5:$Y$653,4,0),"")</f>
        <v>#REF!</v>
      </c>
      <c r="BZ58" s="22" t="e">
        <f>IF(BV58&lt;=$BJ$34,VLOOKUP(BV58,LİSTE!$A$5:$Y$653,5,0),"")</f>
        <v>#REF!</v>
      </c>
      <c r="CA58" s="22" t="e">
        <f>IF(BV58&lt;=$BJ$34,VLOOKUP(BV58,LİSTE!$A$5:$Y$653,6,0),"")</f>
        <v>#REF!</v>
      </c>
      <c r="CB58" s="23" t="e">
        <f>IF(BV58&lt;=$BJ$34,VLOOKUP(BV58,LİSTE!$A$5:$Y$653,7,0),"")</f>
        <v>#REF!</v>
      </c>
      <c r="CC58" s="23" t="e">
        <f>IF(BV58&lt;=$BJ$34,VLOOKUP(BV58,LİSTE!$A$5:$Y$653,8,0),"")</f>
        <v>#REF!</v>
      </c>
      <c r="CD58" s="23" t="e">
        <f>IF(BV58&lt;=$BJ$34,VLOOKUP(BV58,LİSTE!$A$5:$Y$653,9,0),"")</f>
        <v>#REF!</v>
      </c>
      <c r="CE58" s="23" t="e">
        <f>IF(BV58&lt;=$BJ$34,VLOOKUP(BV58,LİSTE!$A$5:$Y$653,10,0),"")</f>
        <v>#REF!</v>
      </c>
      <c r="CF58" s="23" t="e">
        <f>IF(BV58&lt;=$BJ$34,VLOOKUP(BV58,LİSTE!$A$5:$Y$653,11,0),"")</f>
        <v>#REF!</v>
      </c>
      <c r="CG58" s="23" t="e">
        <f>IF(BV58&lt;=$BJ$34,VLOOKUP(BV58,LİSTE!$A$5:$Y$653,12,0),"")</f>
        <v>#REF!</v>
      </c>
      <c r="CH58" s="8"/>
    </row>
    <row r="59" spans="1:88" s="7" customFormat="1" ht="15" customHeight="1">
      <c r="B59" s="46"/>
      <c r="C59" s="46"/>
      <c r="D59" s="45"/>
      <c r="E59" s="46"/>
      <c r="F59" s="46"/>
      <c r="G59" s="46"/>
      <c r="H59" s="46"/>
      <c r="I59" s="46"/>
      <c r="J59" s="46"/>
      <c r="K59" s="46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6" t="str">
        <f>B3</f>
        <v>1. Sınıf / A Şubesi</v>
      </c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23" t="e">
        <f t="shared" ref="BV59" si="29">BV58+1</f>
        <v>#REF!</v>
      </c>
      <c r="BW59" s="21" t="e">
        <f>IF(BV59&lt;=$BJ$34,VLOOKUP(BV59,LİSTE!$A$5:$Y$653,2,0),"")</f>
        <v>#REF!</v>
      </c>
      <c r="BX59" s="23" t="e">
        <f>IF(BV59&lt;=$BJ$34,VLOOKUP(BV59,LİSTE!$A$5:$Y$653,3,0),"")</f>
        <v>#REF!</v>
      </c>
      <c r="BY59" s="23" t="e">
        <f>IF(BV59&lt;=$BJ$34,VLOOKUP(BV59,LİSTE!$A$5:$Y$653,4,0),"")</f>
        <v>#REF!</v>
      </c>
      <c r="BZ59" s="22" t="e">
        <f>IF(BV59&lt;=$BJ$34,VLOOKUP(BV59,LİSTE!$A$5:$Y$653,5,0),"")</f>
        <v>#REF!</v>
      </c>
      <c r="CA59" s="22" t="e">
        <f>IF(BV59&lt;=$BJ$34,VLOOKUP(BV59,LİSTE!$A$5:$Y$653,6,0),"")</f>
        <v>#REF!</v>
      </c>
      <c r="CB59" s="23" t="e">
        <f>IF(BV59&lt;=$BJ$34,VLOOKUP(BV59,LİSTE!$A$5:$Y$653,7,0),"")</f>
        <v>#REF!</v>
      </c>
      <c r="CC59" s="23" t="e">
        <f>IF(BV59&lt;=$BJ$34,VLOOKUP(BV59,LİSTE!$A$5:$Y$653,8,0),"")</f>
        <v>#REF!</v>
      </c>
      <c r="CD59" s="23" t="e">
        <f>IF(BV59&lt;=$BJ$34,VLOOKUP(BV59,LİSTE!$A$5:$Y$653,9,0),"")</f>
        <v>#REF!</v>
      </c>
      <c r="CE59" s="23" t="e">
        <f>IF(BV59&lt;=$BJ$34,VLOOKUP(BV59,LİSTE!$A$5:$Y$653,10,0),"")</f>
        <v>#REF!</v>
      </c>
      <c r="CF59" s="23" t="e">
        <f>IF(BV59&lt;=$BJ$34,VLOOKUP(BV59,LİSTE!$A$5:$Y$653,11,0),"")</f>
        <v>#REF!</v>
      </c>
      <c r="CG59" s="23" t="e">
        <f>IF(BV59&lt;=$BJ$34,VLOOKUP(BV59,LİSTE!$A$5:$Y$653,12,0),"")</f>
        <v>#REF!</v>
      </c>
      <c r="CH59" s="8"/>
    </row>
    <row r="60" spans="1:88" s="7" customFormat="1" ht="15" customHeight="1">
      <c r="B60" s="46"/>
      <c r="C60" s="46"/>
      <c r="D60" s="45"/>
      <c r="E60" s="46"/>
      <c r="F60" s="46"/>
      <c r="G60" s="46"/>
      <c r="H60" s="46"/>
      <c r="I60" s="46"/>
      <c r="J60" s="46"/>
      <c r="K60" s="46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6" t="s">
        <v>1</v>
      </c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6"/>
      <c r="BY60" s="6"/>
      <c r="BZ60" s="3"/>
      <c r="CA60" s="3"/>
      <c r="CB60" s="6"/>
      <c r="CC60" s="6"/>
      <c r="CD60" s="6"/>
      <c r="CE60" s="58"/>
      <c r="CF60" s="58"/>
      <c r="CG60" s="58"/>
      <c r="CH60" s="8"/>
    </row>
    <row r="61" spans="1:88" ht="15" customHeight="1">
      <c r="B61" s="46"/>
      <c r="C61" s="46"/>
      <c r="D61" s="45"/>
      <c r="E61" s="46"/>
      <c r="F61" s="46"/>
      <c r="G61" s="46"/>
      <c r="H61" s="46"/>
      <c r="I61" s="46"/>
      <c r="J61" s="46"/>
      <c r="K61" s="46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</row>
    <row r="62" spans="1:88">
      <c r="L62" s="52"/>
      <c r="M62" s="40"/>
      <c r="N62" s="52"/>
      <c r="O62" s="52"/>
      <c r="P62" s="52"/>
      <c r="Q62" s="52"/>
      <c r="R62" s="52"/>
      <c r="S62" s="52"/>
      <c r="T62" s="40"/>
      <c r="U62" s="40"/>
      <c r="V62" s="40"/>
      <c r="W62" s="40"/>
      <c r="X62" s="5"/>
      <c r="Y62" s="5"/>
      <c r="Z62" s="5"/>
      <c r="AA62" s="52"/>
      <c r="AB62" s="52"/>
      <c r="AC62" s="52"/>
      <c r="AD62" s="52"/>
      <c r="AE62" s="52"/>
      <c r="AF62" s="52"/>
      <c r="AG62" s="40"/>
      <c r="AH62" s="40"/>
      <c r="AI62" s="40"/>
      <c r="AJ62" s="40"/>
      <c r="AK62" s="5"/>
      <c r="AL62" s="5"/>
      <c r="AM62" s="5"/>
    </row>
    <row r="63" spans="1:88">
      <c r="L63" s="52"/>
      <c r="M63" s="40"/>
      <c r="N63" s="52"/>
      <c r="O63" s="52"/>
      <c r="P63" s="52"/>
      <c r="Q63" s="52"/>
      <c r="R63" s="52"/>
      <c r="S63" s="52"/>
      <c r="T63" s="40"/>
      <c r="U63" s="40"/>
      <c r="V63" s="40"/>
      <c r="W63" s="40"/>
      <c r="X63" s="5"/>
      <c r="Y63" s="5"/>
      <c r="Z63" s="5"/>
      <c r="AA63" s="52"/>
      <c r="AB63" s="52"/>
      <c r="AC63" s="52"/>
      <c r="AD63" s="52"/>
      <c r="AE63" s="52"/>
      <c r="AF63" s="52"/>
      <c r="AG63" s="40"/>
      <c r="AH63" s="40"/>
      <c r="AI63" s="40"/>
      <c r="AJ63" s="40"/>
      <c r="AK63" s="5"/>
      <c r="AL63" s="5"/>
      <c r="AM63" s="5"/>
    </row>
    <row r="64" spans="1:88">
      <c r="L64" s="52"/>
      <c r="M64" s="40"/>
      <c r="N64" s="52"/>
      <c r="O64" s="52"/>
      <c r="P64" s="52"/>
      <c r="Q64" s="52"/>
      <c r="R64" s="52"/>
      <c r="S64" s="52"/>
      <c r="T64" s="40"/>
      <c r="U64" s="40"/>
      <c r="V64" s="40"/>
      <c r="W64" s="40"/>
      <c r="X64" s="5"/>
      <c r="Y64" s="5"/>
      <c r="Z64" s="5"/>
      <c r="AA64" s="52"/>
      <c r="AB64" s="52"/>
      <c r="AC64" s="52"/>
      <c r="AD64" s="52"/>
      <c r="AE64" s="52"/>
      <c r="AF64" s="52"/>
      <c r="AG64" s="40"/>
      <c r="AH64" s="40"/>
      <c r="AI64" s="40"/>
      <c r="AJ64" s="40"/>
      <c r="AK64" s="5"/>
      <c r="AL64" s="5"/>
      <c r="AM64" s="5"/>
    </row>
    <row r="65" spans="2:90" s="4" customFormat="1">
      <c r="B65" s="1"/>
      <c r="C65" s="2"/>
      <c r="D65" s="3"/>
      <c r="E65" s="3"/>
      <c r="F65" s="44"/>
      <c r="G65" s="44"/>
      <c r="H65" s="31"/>
      <c r="I65" s="31"/>
      <c r="J65" s="31"/>
      <c r="K65" s="31"/>
      <c r="L65" s="52"/>
      <c r="M65" s="40"/>
      <c r="N65" s="52"/>
      <c r="O65" s="52"/>
      <c r="P65" s="52"/>
      <c r="Q65" s="52"/>
      <c r="R65" s="52"/>
      <c r="S65" s="52"/>
      <c r="T65" s="40"/>
      <c r="U65" s="40"/>
      <c r="V65" s="40"/>
      <c r="W65" s="40"/>
      <c r="X65" s="5"/>
      <c r="Y65" s="5"/>
      <c r="Z65" s="5"/>
      <c r="AA65" s="52"/>
      <c r="AB65" s="52"/>
      <c r="AC65" s="52"/>
      <c r="AD65" s="52"/>
      <c r="AE65" s="52"/>
      <c r="AF65" s="52"/>
      <c r="AG65" s="40"/>
      <c r="AH65" s="40"/>
      <c r="AI65" s="40"/>
      <c r="AJ65" s="40"/>
      <c r="AK65" s="5"/>
      <c r="AL65" s="5"/>
      <c r="AM65" s="5"/>
      <c r="BX65" s="6"/>
      <c r="BY65" s="6"/>
      <c r="BZ65" s="3"/>
      <c r="CA65" s="3"/>
      <c r="CB65" s="6"/>
      <c r="CC65" s="6"/>
      <c r="CD65" s="6"/>
      <c r="CE65" s="58"/>
      <c r="CF65" s="58"/>
      <c r="CG65" s="58"/>
      <c r="CH65" s="8"/>
      <c r="CI65" s="7"/>
      <c r="CJ65" s="7"/>
      <c r="CK65" s="2"/>
      <c r="CL65" s="29"/>
    </row>
    <row r="66" spans="2:90" s="4" customFormat="1">
      <c r="B66" s="1"/>
      <c r="C66" s="2"/>
      <c r="D66" s="3"/>
      <c r="E66" s="3"/>
      <c r="F66" s="44"/>
      <c r="G66" s="44"/>
      <c r="H66" s="31"/>
      <c r="I66" s="31"/>
      <c r="J66" s="31"/>
      <c r="K66" s="31"/>
      <c r="L66" s="52"/>
      <c r="M66" s="40"/>
      <c r="N66" s="52"/>
      <c r="O66" s="52"/>
      <c r="P66" s="52"/>
      <c r="Q66" s="52"/>
      <c r="R66" s="52"/>
      <c r="S66" s="52"/>
      <c r="T66" s="40"/>
      <c r="U66" s="40"/>
      <c r="V66" s="40"/>
      <c r="W66" s="40"/>
      <c r="X66" s="5"/>
      <c r="Y66" s="5"/>
      <c r="Z66" s="5"/>
      <c r="AA66" s="52"/>
      <c r="AB66" s="52"/>
      <c r="AC66" s="52"/>
      <c r="AD66" s="52"/>
      <c r="AE66" s="52"/>
      <c r="AF66" s="52"/>
      <c r="AG66" s="40"/>
      <c r="AH66" s="40"/>
      <c r="AI66" s="40"/>
      <c r="AJ66" s="40"/>
      <c r="AK66" s="5"/>
      <c r="AL66" s="5"/>
      <c r="AM66" s="5"/>
      <c r="BX66" s="6"/>
      <c r="BY66" s="6"/>
      <c r="BZ66" s="3"/>
      <c r="CA66" s="3"/>
      <c r="CB66" s="6"/>
      <c r="CC66" s="6"/>
      <c r="CD66" s="6"/>
      <c r="CE66" s="58"/>
      <c r="CF66" s="58"/>
      <c r="CG66" s="58"/>
      <c r="CH66" s="8"/>
      <c r="CI66" s="7"/>
      <c r="CJ66" s="7"/>
      <c r="CK66" s="2"/>
      <c r="CL66" s="29"/>
    </row>
    <row r="67" spans="2:90" s="4" customFormat="1">
      <c r="B67" s="1"/>
      <c r="C67" s="2"/>
      <c r="D67" s="3"/>
      <c r="F67" s="3"/>
      <c r="G67" s="3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BX67" s="6"/>
      <c r="BY67" s="6"/>
      <c r="BZ67" s="3"/>
      <c r="CA67" s="3"/>
      <c r="CB67" s="6"/>
      <c r="CC67" s="6"/>
      <c r="CD67" s="6"/>
      <c r="CE67" s="58"/>
      <c r="CF67" s="58"/>
      <c r="CG67" s="58"/>
      <c r="CH67" s="8"/>
      <c r="CI67" s="7"/>
      <c r="CJ67" s="7"/>
      <c r="CK67" s="2"/>
      <c r="CL67" s="29"/>
    </row>
    <row r="68" spans="2:90" s="4" customFormat="1">
      <c r="B68" s="1"/>
      <c r="C68" s="2"/>
      <c r="D68" s="3"/>
      <c r="E68" s="3"/>
      <c r="F68" s="44"/>
      <c r="G68" s="44"/>
      <c r="H68" s="31"/>
      <c r="I68" s="31"/>
      <c r="J68" s="31"/>
      <c r="K68" s="31"/>
      <c r="L68" s="52"/>
      <c r="M68" s="40"/>
      <c r="N68" s="52"/>
      <c r="O68" s="52"/>
      <c r="P68" s="52"/>
      <c r="Q68" s="52"/>
      <c r="R68" s="52"/>
      <c r="S68" s="52"/>
      <c r="T68" s="40"/>
      <c r="U68" s="40"/>
      <c r="V68" s="40"/>
      <c r="W68" s="40"/>
      <c r="X68" s="5"/>
      <c r="Y68" s="5"/>
      <c r="Z68" s="5"/>
      <c r="AA68" s="52"/>
      <c r="AB68" s="52"/>
      <c r="AC68" s="52"/>
      <c r="AD68" s="52"/>
      <c r="AE68" s="52"/>
      <c r="AF68" s="52"/>
      <c r="AG68" s="40"/>
      <c r="AH68" s="40"/>
      <c r="AI68" s="40"/>
      <c r="AJ68" s="40"/>
      <c r="AK68" s="5"/>
      <c r="AL68" s="5"/>
      <c r="AM68" s="5"/>
      <c r="BX68" s="6"/>
      <c r="BY68" s="6"/>
      <c r="BZ68" s="3"/>
      <c r="CA68" s="3"/>
      <c r="CB68" s="6"/>
      <c r="CC68" s="6"/>
      <c r="CD68" s="6"/>
      <c r="CE68" s="58"/>
      <c r="CF68" s="58"/>
      <c r="CG68" s="58"/>
      <c r="CH68" s="8"/>
      <c r="CI68" s="7"/>
      <c r="CJ68" s="7"/>
      <c r="CK68" s="2"/>
      <c r="CL68" s="29"/>
    </row>
    <row r="306" spans="2:88" s="3" customFormat="1" ht="15">
      <c r="B306" s="1"/>
      <c r="C306" s="2" t="s">
        <v>0</v>
      </c>
      <c r="F306" s="44"/>
      <c r="G306" s="44"/>
      <c r="H306" s="31"/>
      <c r="I306" s="31"/>
      <c r="J306" s="31"/>
      <c r="K306" s="31"/>
      <c r="L306" s="31"/>
      <c r="M306" s="23"/>
      <c r="N306" s="31"/>
      <c r="O306" s="31"/>
      <c r="P306" s="31"/>
      <c r="Q306" s="31"/>
      <c r="R306" s="31"/>
      <c r="S306" s="31"/>
      <c r="T306" s="23"/>
      <c r="U306" s="23"/>
      <c r="V306" s="23"/>
      <c r="W306" s="23"/>
      <c r="X306" s="4"/>
      <c r="Y306" s="4"/>
      <c r="Z306" s="4"/>
      <c r="AA306" s="31"/>
      <c r="AB306" s="31"/>
      <c r="AC306" s="31"/>
      <c r="AD306" s="31"/>
      <c r="AE306" s="31"/>
      <c r="AF306" s="31"/>
      <c r="AG306" s="23"/>
      <c r="AH306" s="23"/>
      <c r="AI306" s="23"/>
      <c r="AJ306" s="23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6"/>
      <c r="BY306" s="6"/>
      <c r="CB306" s="6"/>
      <c r="CC306" s="6"/>
      <c r="CD306" s="6"/>
      <c r="CE306" s="58"/>
      <c r="CF306" s="58"/>
      <c r="CG306" s="58"/>
      <c r="CH306" s="8"/>
      <c r="CI306" s="7"/>
      <c r="CJ306" s="7"/>
    </row>
    <row r="307" spans="2:88" s="3" customFormat="1" ht="15">
      <c r="B307" s="1"/>
      <c r="C307" s="2" t="s">
        <v>0</v>
      </c>
      <c r="F307" s="44"/>
      <c r="G307" s="44"/>
      <c r="H307" s="31"/>
      <c r="I307" s="31"/>
      <c r="J307" s="31"/>
      <c r="K307" s="31"/>
      <c r="L307" s="31"/>
      <c r="M307" s="23"/>
      <c r="N307" s="31"/>
      <c r="O307" s="31"/>
      <c r="P307" s="31"/>
      <c r="Q307" s="31"/>
      <c r="R307" s="31"/>
      <c r="S307" s="31"/>
      <c r="T307" s="23"/>
      <c r="U307" s="23"/>
      <c r="V307" s="23"/>
      <c r="W307" s="23"/>
      <c r="X307" s="4"/>
      <c r="Y307" s="4"/>
      <c r="Z307" s="4"/>
      <c r="AA307" s="31"/>
      <c r="AB307" s="31"/>
      <c r="AC307" s="31"/>
      <c r="AD307" s="31"/>
      <c r="AE307" s="31"/>
      <c r="AF307" s="31"/>
      <c r="AG307" s="23"/>
      <c r="AH307" s="23"/>
      <c r="AI307" s="23"/>
      <c r="AJ307" s="23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6"/>
      <c r="BY307" s="6"/>
      <c r="CB307" s="6"/>
      <c r="CC307" s="6"/>
      <c r="CD307" s="6"/>
      <c r="CE307" s="58"/>
      <c r="CF307" s="58"/>
      <c r="CG307" s="58"/>
      <c r="CH307" s="8"/>
      <c r="CI307" s="7"/>
      <c r="CJ307" s="7"/>
    </row>
    <row r="308" spans="2:88" s="3" customFormat="1" ht="15">
      <c r="B308" s="1"/>
      <c r="C308" s="2" t="s">
        <v>0</v>
      </c>
      <c r="F308" s="44"/>
      <c r="G308" s="44"/>
      <c r="H308" s="31"/>
      <c r="I308" s="31"/>
      <c r="J308" s="31"/>
      <c r="K308" s="31"/>
      <c r="L308" s="31"/>
      <c r="M308" s="23"/>
      <c r="N308" s="31"/>
      <c r="O308" s="31"/>
      <c r="P308" s="31"/>
      <c r="Q308" s="31"/>
      <c r="R308" s="31"/>
      <c r="S308" s="31"/>
      <c r="T308" s="23"/>
      <c r="U308" s="23"/>
      <c r="V308" s="23"/>
      <c r="W308" s="23"/>
      <c r="X308" s="4"/>
      <c r="Y308" s="4"/>
      <c r="Z308" s="4"/>
      <c r="AA308" s="31"/>
      <c r="AB308" s="31"/>
      <c r="AC308" s="31"/>
      <c r="AD308" s="31"/>
      <c r="AE308" s="31"/>
      <c r="AF308" s="31"/>
      <c r="AG308" s="23"/>
      <c r="AH308" s="23"/>
      <c r="AI308" s="23"/>
      <c r="AJ308" s="23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6"/>
      <c r="BY308" s="6"/>
      <c r="CB308" s="6"/>
      <c r="CC308" s="6"/>
      <c r="CD308" s="6"/>
      <c r="CE308" s="58"/>
      <c r="CF308" s="58"/>
      <c r="CG308" s="58"/>
      <c r="CH308" s="8"/>
      <c r="CI308" s="7"/>
      <c r="CJ308" s="7"/>
    </row>
    <row r="309" spans="2:88" s="3" customFormat="1" ht="15">
      <c r="B309" s="1"/>
      <c r="C309" s="2" t="s">
        <v>0</v>
      </c>
      <c r="F309" s="44"/>
      <c r="G309" s="44"/>
      <c r="H309" s="31"/>
      <c r="I309" s="31"/>
      <c r="J309" s="31"/>
      <c r="K309" s="31"/>
      <c r="L309" s="31"/>
      <c r="M309" s="23"/>
      <c r="N309" s="31"/>
      <c r="O309" s="31"/>
      <c r="P309" s="31"/>
      <c r="Q309" s="31"/>
      <c r="R309" s="31"/>
      <c r="S309" s="31"/>
      <c r="T309" s="23"/>
      <c r="U309" s="23"/>
      <c r="V309" s="23"/>
      <c r="W309" s="23"/>
      <c r="X309" s="4"/>
      <c r="Y309" s="4"/>
      <c r="Z309" s="4"/>
      <c r="AA309" s="31"/>
      <c r="AB309" s="31"/>
      <c r="AC309" s="31"/>
      <c r="AD309" s="31"/>
      <c r="AE309" s="31"/>
      <c r="AF309" s="31"/>
      <c r="AG309" s="23"/>
      <c r="AH309" s="23"/>
      <c r="AI309" s="23"/>
      <c r="AJ309" s="23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6"/>
      <c r="BY309" s="6"/>
      <c r="CB309" s="6"/>
      <c r="CC309" s="6"/>
      <c r="CD309" s="6"/>
      <c r="CE309" s="58"/>
      <c r="CF309" s="58"/>
      <c r="CG309" s="58"/>
      <c r="CH309" s="8"/>
      <c r="CI309" s="7"/>
      <c r="CJ309" s="7"/>
    </row>
    <row r="310" spans="2:88" s="3" customFormat="1" ht="15">
      <c r="B310" s="1"/>
      <c r="C310" s="2" t="s">
        <v>0</v>
      </c>
      <c r="F310" s="44"/>
      <c r="G310" s="44"/>
      <c r="H310" s="31"/>
      <c r="I310" s="31"/>
      <c r="J310" s="31"/>
      <c r="K310" s="31"/>
      <c r="L310" s="31"/>
      <c r="M310" s="23"/>
      <c r="N310" s="31"/>
      <c r="O310" s="31"/>
      <c r="P310" s="31"/>
      <c r="Q310" s="31"/>
      <c r="R310" s="31"/>
      <c r="S310" s="31"/>
      <c r="T310" s="23"/>
      <c r="U310" s="23"/>
      <c r="V310" s="23"/>
      <c r="W310" s="23"/>
      <c r="X310" s="4"/>
      <c r="Y310" s="4"/>
      <c r="Z310" s="4"/>
      <c r="AA310" s="31"/>
      <c r="AB310" s="31"/>
      <c r="AC310" s="31"/>
      <c r="AD310" s="31"/>
      <c r="AE310" s="31"/>
      <c r="AF310" s="31"/>
      <c r="AG310" s="23"/>
      <c r="AH310" s="23"/>
      <c r="AI310" s="23"/>
      <c r="AJ310" s="23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6"/>
      <c r="BY310" s="6"/>
      <c r="CB310" s="6"/>
      <c r="CC310" s="6"/>
      <c r="CD310" s="6"/>
      <c r="CE310" s="58"/>
      <c r="CF310" s="58"/>
      <c r="CG310" s="58"/>
      <c r="CH310" s="8"/>
      <c r="CI310" s="7"/>
      <c r="CJ310" s="7"/>
    </row>
    <row r="311" spans="2:88" s="3" customFormat="1" ht="15">
      <c r="B311" s="1"/>
      <c r="C311" s="2" t="s">
        <v>0</v>
      </c>
      <c r="F311" s="44"/>
      <c r="G311" s="44"/>
      <c r="H311" s="31"/>
      <c r="I311" s="31"/>
      <c r="J311" s="31"/>
      <c r="K311" s="31"/>
      <c r="L311" s="31"/>
      <c r="M311" s="23"/>
      <c r="N311" s="31"/>
      <c r="O311" s="31"/>
      <c r="P311" s="31"/>
      <c r="Q311" s="31"/>
      <c r="R311" s="31"/>
      <c r="S311" s="31"/>
      <c r="T311" s="23"/>
      <c r="U311" s="23"/>
      <c r="V311" s="23"/>
      <c r="W311" s="23"/>
      <c r="X311" s="4"/>
      <c r="Y311" s="4"/>
      <c r="Z311" s="4"/>
      <c r="AA311" s="31"/>
      <c r="AB311" s="31"/>
      <c r="AC311" s="31"/>
      <c r="AD311" s="31"/>
      <c r="AE311" s="31"/>
      <c r="AF311" s="31"/>
      <c r="AG311" s="23"/>
      <c r="AH311" s="23"/>
      <c r="AI311" s="23"/>
      <c r="AJ311" s="23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6"/>
      <c r="BY311" s="6"/>
      <c r="CB311" s="6"/>
      <c r="CC311" s="6"/>
      <c r="CD311" s="6"/>
      <c r="CE311" s="58"/>
      <c r="CF311" s="58"/>
      <c r="CG311" s="58"/>
      <c r="CH311" s="8"/>
      <c r="CI311" s="7"/>
      <c r="CJ311" s="7"/>
    </row>
    <row r="312" spans="2:88" s="3" customFormat="1" ht="15">
      <c r="B312" s="1"/>
      <c r="C312" s="2" t="s">
        <v>0</v>
      </c>
      <c r="F312" s="44"/>
      <c r="G312" s="44"/>
      <c r="H312" s="31"/>
      <c r="I312" s="31"/>
      <c r="J312" s="31"/>
      <c r="K312" s="31"/>
      <c r="L312" s="31"/>
      <c r="M312" s="23"/>
      <c r="N312" s="31"/>
      <c r="O312" s="31"/>
      <c r="P312" s="31"/>
      <c r="Q312" s="31"/>
      <c r="R312" s="31"/>
      <c r="S312" s="31"/>
      <c r="T312" s="23"/>
      <c r="U312" s="23"/>
      <c r="V312" s="23"/>
      <c r="W312" s="23"/>
      <c r="X312" s="4"/>
      <c r="Y312" s="4"/>
      <c r="Z312" s="4"/>
      <c r="AA312" s="31"/>
      <c r="AB312" s="31"/>
      <c r="AC312" s="31"/>
      <c r="AD312" s="31"/>
      <c r="AE312" s="31"/>
      <c r="AF312" s="31"/>
      <c r="AG312" s="23"/>
      <c r="AH312" s="23"/>
      <c r="AI312" s="23"/>
      <c r="AJ312" s="23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6"/>
      <c r="BY312" s="6"/>
      <c r="CB312" s="6"/>
      <c r="CC312" s="6"/>
      <c r="CD312" s="6"/>
      <c r="CE312" s="58"/>
      <c r="CF312" s="58"/>
      <c r="CG312" s="58"/>
      <c r="CH312" s="8"/>
      <c r="CI312" s="7"/>
      <c r="CJ312" s="7"/>
    </row>
    <row r="313" spans="2:88" s="3" customFormat="1" ht="15">
      <c r="B313" s="1"/>
      <c r="C313" s="2" t="s">
        <v>0</v>
      </c>
      <c r="F313" s="44"/>
      <c r="G313" s="44"/>
      <c r="H313" s="31"/>
      <c r="I313" s="31"/>
      <c r="J313" s="31"/>
      <c r="K313" s="31"/>
      <c r="L313" s="31"/>
      <c r="M313" s="23"/>
      <c r="N313" s="31"/>
      <c r="O313" s="31"/>
      <c r="P313" s="31"/>
      <c r="Q313" s="31"/>
      <c r="R313" s="31"/>
      <c r="S313" s="31"/>
      <c r="T313" s="23"/>
      <c r="U313" s="23"/>
      <c r="V313" s="23"/>
      <c r="W313" s="23"/>
      <c r="X313" s="4"/>
      <c r="Y313" s="4"/>
      <c r="Z313" s="4"/>
      <c r="AA313" s="31"/>
      <c r="AB313" s="31"/>
      <c r="AC313" s="31"/>
      <c r="AD313" s="31"/>
      <c r="AE313" s="31"/>
      <c r="AF313" s="31"/>
      <c r="AG313" s="23"/>
      <c r="AH313" s="23"/>
      <c r="AI313" s="23"/>
      <c r="AJ313" s="23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6"/>
      <c r="BY313" s="6"/>
      <c r="CB313" s="6"/>
      <c r="CC313" s="6"/>
      <c r="CD313" s="6"/>
      <c r="CE313" s="58"/>
      <c r="CF313" s="58"/>
      <c r="CG313" s="58"/>
      <c r="CH313" s="8"/>
      <c r="CI313" s="7"/>
      <c r="CJ313" s="7"/>
    </row>
    <row r="314" spans="2:88" s="3" customFormat="1" ht="15">
      <c r="B314" s="1"/>
      <c r="C314" s="2" t="s">
        <v>0</v>
      </c>
      <c r="F314" s="44"/>
      <c r="G314" s="44"/>
      <c r="H314" s="31"/>
      <c r="I314" s="31"/>
      <c r="J314" s="31"/>
      <c r="K314" s="31"/>
      <c r="L314" s="31"/>
      <c r="M314" s="23"/>
      <c r="N314" s="31"/>
      <c r="O314" s="31"/>
      <c r="P314" s="31"/>
      <c r="Q314" s="31"/>
      <c r="R314" s="31"/>
      <c r="S314" s="31"/>
      <c r="T314" s="23"/>
      <c r="U314" s="23"/>
      <c r="V314" s="23"/>
      <c r="W314" s="23"/>
      <c r="X314" s="4"/>
      <c r="Y314" s="4"/>
      <c r="Z314" s="4"/>
      <c r="AA314" s="31"/>
      <c r="AB314" s="31"/>
      <c r="AC314" s="31"/>
      <c r="AD314" s="31"/>
      <c r="AE314" s="31"/>
      <c r="AF314" s="31"/>
      <c r="AG314" s="23"/>
      <c r="AH314" s="23"/>
      <c r="AI314" s="23"/>
      <c r="AJ314" s="23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6"/>
      <c r="BY314" s="6"/>
      <c r="CB314" s="6"/>
      <c r="CC314" s="6"/>
      <c r="CD314" s="6"/>
      <c r="CE314" s="58"/>
      <c r="CF314" s="58"/>
      <c r="CG314" s="58"/>
      <c r="CH314" s="8"/>
      <c r="CI314" s="7"/>
      <c r="CJ314" s="7"/>
    </row>
    <row r="315" spans="2:88" s="3" customFormat="1" ht="15">
      <c r="B315" s="1"/>
      <c r="C315" s="2" t="s">
        <v>0</v>
      </c>
      <c r="F315" s="44"/>
      <c r="G315" s="44"/>
      <c r="H315" s="31"/>
      <c r="I315" s="31"/>
      <c r="J315" s="31"/>
      <c r="K315" s="31"/>
      <c r="L315" s="31"/>
      <c r="M315" s="23"/>
      <c r="N315" s="31"/>
      <c r="O315" s="31"/>
      <c r="P315" s="31"/>
      <c r="Q315" s="31"/>
      <c r="R315" s="31"/>
      <c r="S315" s="31"/>
      <c r="T315" s="23"/>
      <c r="U315" s="23"/>
      <c r="V315" s="23"/>
      <c r="W315" s="23"/>
      <c r="X315" s="4"/>
      <c r="Y315" s="4"/>
      <c r="Z315" s="4"/>
      <c r="AA315" s="31"/>
      <c r="AB315" s="31"/>
      <c r="AC315" s="31"/>
      <c r="AD315" s="31"/>
      <c r="AE315" s="31"/>
      <c r="AF315" s="31"/>
      <c r="AG315" s="23"/>
      <c r="AH315" s="23"/>
      <c r="AI315" s="23"/>
      <c r="AJ315" s="23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6"/>
      <c r="BY315" s="6"/>
      <c r="CB315" s="6"/>
      <c r="CC315" s="6"/>
      <c r="CD315" s="6"/>
      <c r="CE315" s="58"/>
      <c r="CF315" s="58"/>
      <c r="CG315" s="58"/>
      <c r="CH315" s="8"/>
      <c r="CI315" s="7"/>
      <c r="CJ315" s="7"/>
    </row>
    <row r="316" spans="2:88" s="3" customFormat="1" ht="15">
      <c r="B316" s="1"/>
      <c r="C316" s="2" t="s">
        <v>0</v>
      </c>
      <c r="F316" s="44"/>
      <c r="G316" s="44"/>
      <c r="H316" s="31"/>
      <c r="I316" s="31"/>
      <c r="J316" s="31"/>
      <c r="K316" s="31"/>
      <c r="L316" s="31"/>
      <c r="M316" s="23"/>
      <c r="N316" s="31"/>
      <c r="O316" s="31"/>
      <c r="P316" s="31"/>
      <c r="Q316" s="31"/>
      <c r="R316" s="31"/>
      <c r="S316" s="31"/>
      <c r="T316" s="23"/>
      <c r="U316" s="23"/>
      <c r="V316" s="23"/>
      <c r="W316" s="23"/>
      <c r="X316" s="4"/>
      <c r="Y316" s="4"/>
      <c r="Z316" s="4"/>
      <c r="AA316" s="31"/>
      <c r="AB316" s="31"/>
      <c r="AC316" s="31"/>
      <c r="AD316" s="31"/>
      <c r="AE316" s="31"/>
      <c r="AF316" s="31"/>
      <c r="AG316" s="23"/>
      <c r="AH316" s="23"/>
      <c r="AI316" s="23"/>
      <c r="AJ316" s="23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6"/>
      <c r="BY316" s="6"/>
      <c r="CB316" s="6"/>
      <c r="CC316" s="6"/>
      <c r="CD316" s="6"/>
      <c r="CE316" s="58"/>
      <c r="CF316" s="58"/>
      <c r="CG316" s="58"/>
      <c r="CH316" s="8"/>
      <c r="CI316" s="7"/>
      <c r="CJ316" s="7"/>
    </row>
    <row r="317" spans="2:88" s="3" customFormat="1" ht="15">
      <c r="B317" s="1"/>
      <c r="C317" s="2" t="s">
        <v>0</v>
      </c>
      <c r="F317" s="44"/>
      <c r="G317" s="44"/>
      <c r="H317" s="31"/>
      <c r="I317" s="31"/>
      <c r="J317" s="31"/>
      <c r="K317" s="31"/>
      <c r="L317" s="31"/>
      <c r="M317" s="23"/>
      <c r="N317" s="31"/>
      <c r="O317" s="31"/>
      <c r="P317" s="31"/>
      <c r="Q317" s="31"/>
      <c r="R317" s="31"/>
      <c r="S317" s="31"/>
      <c r="T317" s="23"/>
      <c r="U317" s="23"/>
      <c r="V317" s="23"/>
      <c r="W317" s="23"/>
      <c r="X317" s="4"/>
      <c r="Y317" s="4"/>
      <c r="Z317" s="4"/>
      <c r="AA317" s="31"/>
      <c r="AB317" s="31"/>
      <c r="AC317" s="31"/>
      <c r="AD317" s="31"/>
      <c r="AE317" s="31"/>
      <c r="AF317" s="31"/>
      <c r="AG317" s="23"/>
      <c r="AH317" s="23"/>
      <c r="AI317" s="23"/>
      <c r="AJ317" s="23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6"/>
      <c r="BY317" s="6"/>
      <c r="CB317" s="6"/>
      <c r="CC317" s="6"/>
      <c r="CD317" s="6"/>
      <c r="CE317" s="58"/>
      <c r="CF317" s="58"/>
      <c r="CG317" s="58"/>
      <c r="CH317" s="8"/>
      <c r="CI317" s="7"/>
      <c r="CJ317" s="7"/>
    </row>
    <row r="318" spans="2:88" s="3" customFormat="1" ht="15">
      <c r="B318" s="1"/>
      <c r="C318" s="2" t="s">
        <v>0</v>
      </c>
      <c r="F318" s="44"/>
      <c r="G318" s="44"/>
      <c r="H318" s="31"/>
      <c r="I318" s="31"/>
      <c r="J318" s="31"/>
      <c r="K318" s="31"/>
      <c r="L318" s="31"/>
      <c r="M318" s="23"/>
      <c r="N318" s="31"/>
      <c r="O318" s="31"/>
      <c r="P318" s="31"/>
      <c r="Q318" s="31"/>
      <c r="R318" s="31"/>
      <c r="S318" s="31"/>
      <c r="T318" s="23"/>
      <c r="U318" s="23"/>
      <c r="V318" s="23"/>
      <c r="W318" s="23"/>
      <c r="X318" s="4"/>
      <c r="Y318" s="4"/>
      <c r="Z318" s="4"/>
      <c r="AA318" s="31"/>
      <c r="AB318" s="31"/>
      <c r="AC318" s="31"/>
      <c r="AD318" s="31"/>
      <c r="AE318" s="31"/>
      <c r="AF318" s="31"/>
      <c r="AG318" s="23"/>
      <c r="AH318" s="23"/>
      <c r="AI318" s="23"/>
      <c r="AJ318" s="23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6"/>
      <c r="BY318" s="6"/>
      <c r="CB318" s="6"/>
      <c r="CC318" s="6"/>
      <c r="CD318" s="6"/>
      <c r="CE318" s="58"/>
      <c r="CF318" s="58"/>
      <c r="CG318" s="58"/>
      <c r="CH318" s="8"/>
      <c r="CI318" s="7"/>
      <c r="CJ318" s="7"/>
    </row>
    <row r="319" spans="2:88" s="3" customFormat="1" ht="15">
      <c r="B319" s="1"/>
      <c r="C319" s="2" t="s">
        <v>0</v>
      </c>
      <c r="F319" s="44"/>
      <c r="G319" s="44"/>
      <c r="H319" s="31"/>
      <c r="I319" s="31"/>
      <c r="J319" s="31"/>
      <c r="K319" s="31"/>
      <c r="L319" s="31"/>
      <c r="M319" s="23"/>
      <c r="N319" s="31"/>
      <c r="O319" s="31"/>
      <c r="P319" s="31"/>
      <c r="Q319" s="31"/>
      <c r="R319" s="31"/>
      <c r="S319" s="31"/>
      <c r="T319" s="23"/>
      <c r="U319" s="23"/>
      <c r="V319" s="23"/>
      <c r="W319" s="23"/>
      <c r="X319" s="4"/>
      <c r="Y319" s="4"/>
      <c r="Z319" s="4"/>
      <c r="AA319" s="31"/>
      <c r="AB319" s="31"/>
      <c r="AC319" s="31"/>
      <c r="AD319" s="31"/>
      <c r="AE319" s="31"/>
      <c r="AF319" s="31"/>
      <c r="AG319" s="23"/>
      <c r="AH319" s="23"/>
      <c r="AI319" s="23"/>
      <c r="AJ319" s="23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6"/>
      <c r="BY319" s="6"/>
      <c r="CB319" s="6"/>
      <c r="CC319" s="6"/>
      <c r="CD319" s="6"/>
      <c r="CE319" s="58"/>
      <c r="CF319" s="58"/>
      <c r="CG319" s="58"/>
      <c r="CH319" s="8"/>
      <c r="CI319" s="7"/>
      <c r="CJ319" s="7"/>
    </row>
    <row r="320" spans="2:88" s="3" customFormat="1" ht="15">
      <c r="B320" s="1"/>
      <c r="C320" s="2" t="s">
        <v>0</v>
      </c>
      <c r="F320" s="44"/>
      <c r="G320" s="44"/>
      <c r="H320" s="31"/>
      <c r="I320" s="31"/>
      <c r="J320" s="31"/>
      <c r="K320" s="31"/>
      <c r="L320" s="31"/>
      <c r="M320" s="23"/>
      <c r="N320" s="31"/>
      <c r="O320" s="31"/>
      <c r="P320" s="31"/>
      <c r="Q320" s="31"/>
      <c r="R320" s="31"/>
      <c r="S320" s="31"/>
      <c r="T320" s="23"/>
      <c r="U320" s="23"/>
      <c r="V320" s="23"/>
      <c r="W320" s="23"/>
      <c r="X320" s="4"/>
      <c r="Y320" s="4"/>
      <c r="Z320" s="4"/>
      <c r="AA320" s="31"/>
      <c r="AB320" s="31"/>
      <c r="AC320" s="31"/>
      <c r="AD320" s="31"/>
      <c r="AE320" s="31"/>
      <c r="AF320" s="31"/>
      <c r="AG320" s="23"/>
      <c r="AH320" s="23"/>
      <c r="AI320" s="23"/>
      <c r="AJ320" s="23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6"/>
      <c r="BY320" s="6"/>
      <c r="CB320" s="6"/>
      <c r="CC320" s="6"/>
      <c r="CD320" s="6"/>
      <c r="CE320" s="58"/>
      <c r="CF320" s="58"/>
      <c r="CG320" s="58"/>
      <c r="CH320" s="8"/>
      <c r="CI320" s="7"/>
      <c r="CJ320" s="7"/>
    </row>
    <row r="321" spans="2:88" s="3" customFormat="1" ht="15">
      <c r="B321" s="1"/>
      <c r="C321" s="2" t="s">
        <v>0</v>
      </c>
      <c r="F321" s="44"/>
      <c r="G321" s="44"/>
      <c r="H321" s="31"/>
      <c r="I321" s="31"/>
      <c r="J321" s="31"/>
      <c r="K321" s="31"/>
      <c r="L321" s="31"/>
      <c r="M321" s="23"/>
      <c r="N321" s="31"/>
      <c r="O321" s="31"/>
      <c r="P321" s="31"/>
      <c r="Q321" s="31"/>
      <c r="R321" s="31"/>
      <c r="S321" s="31"/>
      <c r="T321" s="23"/>
      <c r="U321" s="23"/>
      <c r="V321" s="23"/>
      <c r="W321" s="23"/>
      <c r="X321" s="4"/>
      <c r="Y321" s="4"/>
      <c r="Z321" s="4"/>
      <c r="AA321" s="31"/>
      <c r="AB321" s="31"/>
      <c r="AC321" s="31"/>
      <c r="AD321" s="31"/>
      <c r="AE321" s="31"/>
      <c r="AF321" s="31"/>
      <c r="AG321" s="23"/>
      <c r="AH321" s="23"/>
      <c r="AI321" s="23"/>
      <c r="AJ321" s="23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6"/>
      <c r="BY321" s="6"/>
      <c r="CB321" s="6"/>
      <c r="CC321" s="6"/>
      <c r="CD321" s="6"/>
      <c r="CE321" s="58"/>
      <c r="CF321" s="58"/>
      <c r="CG321" s="58"/>
      <c r="CH321" s="8"/>
      <c r="CI321" s="7"/>
      <c r="CJ321" s="7"/>
    </row>
    <row r="322" spans="2:88" s="3" customFormat="1" ht="15">
      <c r="B322" s="1"/>
      <c r="C322" s="2" t="s">
        <v>0</v>
      </c>
      <c r="F322" s="44"/>
      <c r="G322" s="44"/>
      <c r="H322" s="31"/>
      <c r="I322" s="31"/>
      <c r="J322" s="31"/>
      <c r="K322" s="31"/>
      <c r="L322" s="31"/>
      <c r="M322" s="23"/>
      <c r="N322" s="31"/>
      <c r="O322" s="31"/>
      <c r="P322" s="31"/>
      <c r="Q322" s="31"/>
      <c r="R322" s="31"/>
      <c r="S322" s="31"/>
      <c r="T322" s="23"/>
      <c r="U322" s="23"/>
      <c r="V322" s="23"/>
      <c r="W322" s="23"/>
      <c r="X322" s="4"/>
      <c r="Y322" s="4"/>
      <c r="Z322" s="4"/>
      <c r="AA322" s="31"/>
      <c r="AB322" s="31"/>
      <c r="AC322" s="31"/>
      <c r="AD322" s="31"/>
      <c r="AE322" s="31"/>
      <c r="AF322" s="31"/>
      <c r="AG322" s="23"/>
      <c r="AH322" s="23"/>
      <c r="AI322" s="23"/>
      <c r="AJ322" s="23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6"/>
      <c r="BY322" s="6"/>
      <c r="CB322" s="6"/>
      <c r="CC322" s="6"/>
      <c r="CD322" s="6"/>
      <c r="CE322" s="58"/>
      <c r="CF322" s="58"/>
      <c r="CG322" s="58"/>
      <c r="CH322" s="8"/>
      <c r="CI322" s="7"/>
      <c r="CJ322" s="7"/>
    </row>
    <row r="323" spans="2:88" s="3" customFormat="1" ht="15">
      <c r="B323" s="1"/>
      <c r="C323" s="2" t="s">
        <v>0</v>
      </c>
      <c r="F323" s="44"/>
      <c r="G323" s="44"/>
      <c r="H323" s="31"/>
      <c r="I323" s="31"/>
      <c r="J323" s="31"/>
      <c r="K323" s="31"/>
      <c r="L323" s="31"/>
      <c r="M323" s="23"/>
      <c r="N323" s="31"/>
      <c r="O323" s="31"/>
      <c r="P323" s="31"/>
      <c r="Q323" s="31"/>
      <c r="R323" s="31"/>
      <c r="S323" s="31"/>
      <c r="T323" s="23"/>
      <c r="U323" s="23"/>
      <c r="V323" s="23"/>
      <c r="W323" s="23"/>
      <c r="X323" s="4"/>
      <c r="Y323" s="4"/>
      <c r="Z323" s="4"/>
      <c r="AA323" s="31"/>
      <c r="AB323" s="31"/>
      <c r="AC323" s="31"/>
      <c r="AD323" s="31"/>
      <c r="AE323" s="31"/>
      <c r="AF323" s="31"/>
      <c r="AG323" s="23"/>
      <c r="AH323" s="23"/>
      <c r="AI323" s="23"/>
      <c r="AJ323" s="23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6"/>
      <c r="BY323" s="6"/>
      <c r="CB323" s="6"/>
      <c r="CC323" s="6"/>
      <c r="CD323" s="6"/>
      <c r="CE323" s="58"/>
      <c r="CF323" s="58"/>
      <c r="CG323" s="58"/>
      <c r="CH323" s="8"/>
      <c r="CI323" s="7"/>
      <c r="CJ323" s="7"/>
    </row>
    <row r="324" spans="2:88" s="3" customFormat="1" ht="15">
      <c r="B324" s="1"/>
      <c r="C324" s="2" t="s">
        <v>0</v>
      </c>
      <c r="F324" s="44"/>
      <c r="G324" s="44"/>
      <c r="H324" s="31"/>
      <c r="I324" s="31"/>
      <c r="J324" s="31"/>
      <c r="K324" s="31"/>
      <c r="L324" s="31"/>
      <c r="M324" s="23"/>
      <c r="N324" s="31"/>
      <c r="O324" s="31"/>
      <c r="P324" s="31"/>
      <c r="Q324" s="31"/>
      <c r="R324" s="31"/>
      <c r="S324" s="31"/>
      <c r="T324" s="23"/>
      <c r="U324" s="23"/>
      <c r="V324" s="23"/>
      <c r="W324" s="23"/>
      <c r="X324" s="4"/>
      <c r="Y324" s="4"/>
      <c r="Z324" s="4"/>
      <c r="AA324" s="31"/>
      <c r="AB324" s="31"/>
      <c r="AC324" s="31"/>
      <c r="AD324" s="31"/>
      <c r="AE324" s="31"/>
      <c r="AF324" s="31"/>
      <c r="AG324" s="23"/>
      <c r="AH324" s="23"/>
      <c r="AI324" s="23"/>
      <c r="AJ324" s="23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6"/>
      <c r="BY324" s="6"/>
      <c r="CB324" s="6"/>
      <c r="CC324" s="6"/>
      <c r="CD324" s="6"/>
      <c r="CE324" s="58"/>
      <c r="CF324" s="58"/>
      <c r="CG324" s="58"/>
      <c r="CH324" s="8"/>
      <c r="CI324" s="7"/>
      <c r="CJ324" s="7"/>
    </row>
    <row r="325" spans="2:88" s="3" customFormat="1" ht="15">
      <c r="B325" s="1"/>
      <c r="C325" s="2" t="s">
        <v>0</v>
      </c>
      <c r="F325" s="44"/>
      <c r="G325" s="44"/>
      <c r="H325" s="31"/>
      <c r="I325" s="31"/>
      <c r="J325" s="31"/>
      <c r="K325" s="31"/>
      <c r="L325" s="31"/>
      <c r="M325" s="23"/>
      <c r="N325" s="31"/>
      <c r="O325" s="31"/>
      <c r="P325" s="31"/>
      <c r="Q325" s="31"/>
      <c r="R325" s="31"/>
      <c r="S325" s="31"/>
      <c r="T325" s="23"/>
      <c r="U325" s="23"/>
      <c r="V325" s="23"/>
      <c r="W325" s="23"/>
      <c r="X325" s="4"/>
      <c r="Y325" s="4"/>
      <c r="Z325" s="4"/>
      <c r="AA325" s="31"/>
      <c r="AB325" s="31"/>
      <c r="AC325" s="31"/>
      <c r="AD325" s="31"/>
      <c r="AE325" s="31"/>
      <c r="AF325" s="31"/>
      <c r="AG325" s="23"/>
      <c r="AH325" s="23"/>
      <c r="AI325" s="23"/>
      <c r="AJ325" s="23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6"/>
      <c r="BY325" s="6"/>
      <c r="CB325" s="6"/>
      <c r="CC325" s="6"/>
      <c r="CD325" s="6"/>
      <c r="CE325" s="58"/>
      <c r="CF325" s="58"/>
      <c r="CG325" s="58"/>
      <c r="CH325" s="8"/>
      <c r="CI325" s="7"/>
      <c r="CJ325" s="7"/>
    </row>
    <row r="326" spans="2:88" s="3" customFormat="1" ht="15">
      <c r="B326" s="1"/>
      <c r="C326" s="2" t="s">
        <v>0</v>
      </c>
      <c r="F326" s="44"/>
      <c r="G326" s="44"/>
      <c r="H326" s="31"/>
      <c r="I326" s="31"/>
      <c r="J326" s="31"/>
      <c r="K326" s="31"/>
      <c r="L326" s="31"/>
      <c r="M326" s="23"/>
      <c r="N326" s="31"/>
      <c r="O326" s="31"/>
      <c r="P326" s="31"/>
      <c r="Q326" s="31"/>
      <c r="R326" s="31"/>
      <c r="S326" s="31"/>
      <c r="T326" s="23"/>
      <c r="U326" s="23"/>
      <c r="V326" s="23"/>
      <c r="W326" s="23"/>
      <c r="X326" s="4"/>
      <c r="Y326" s="4"/>
      <c r="Z326" s="4"/>
      <c r="AA326" s="31"/>
      <c r="AB326" s="31"/>
      <c r="AC326" s="31"/>
      <c r="AD326" s="31"/>
      <c r="AE326" s="31"/>
      <c r="AF326" s="31"/>
      <c r="AG326" s="23"/>
      <c r="AH326" s="23"/>
      <c r="AI326" s="23"/>
      <c r="AJ326" s="23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6"/>
      <c r="BY326" s="6"/>
      <c r="CB326" s="6"/>
      <c r="CC326" s="6"/>
      <c r="CD326" s="6"/>
      <c r="CE326" s="58"/>
      <c r="CF326" s="58"/>
      <c r="CG326" s="58"/>
      <c r="CH326" s="8"/>
      <c r="CI326" s="7"/>
      <c r="CJ326" s="7"/>
    </row>
    <row r="327" spans="2:88" s="3" customFormat="1" ht="15">
      <c r="B327" s="1"/>
      <c r="C327" s="2" t="s">
        <v>0</v>
      </c>
      <c r="F327" s="44"/>
      <c r="G327" s="44"/>
      <c r="H327" s="31"/>
      <c r="I327" s="31"/>
      <c r="J327" s="31"/>
      <c r="K327" s="31"/>
      <c r="L327" s="31"/>
      <c r="M327" s="23"/>
      <c r="N327" s="31"/>
      <c r="O327" s="31"/>
      <c r="P327" s="31"/>
      <c r="Q327" s="31"/>
      <c r="R327" s="31"/>
      <c r="S327" s="31"/>
      <c r="T327" s="23"/>
      <c r="U327" s="23"/>
      <c r="V327" s="23"/>
      <c r="W327" s="23"/>
      <c r="X327" s="4"/>
      <c r="Y327" s="4"/>
      <c r="Z327" s="4"/>
      <c r="AA327" s="31"/>
      <c r="AB327" s="31"/>
      <c r="AC327" s="31"/>
      <c r="AD327" s="31"/>
      <c r="AE327" s="31"/>
      <c r="AF327" s="31"/>
      <c r="AG327" s="23"/>
      <c r="AH327" s="23"/>
      <c r="AI327" s="23"/>
      <c r="AJ327" s="23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6"/>
      <c r="BY327" s="6"/>
      <c r="CB327" s="6"/>
      <c r="CC327" s="6"/>
      <c r="CD327" s="6"/>
      <c r="CE327" s="58"/>
      <c r="CF327" s="58"/>
      <c r="CG327" s="58"/>
      <c r="CH327" s="8"/>
      <c r="CI327" s="7"/>
      <c r="CJ327" s="7"/>
    </row>
    <row r="328" spans="2:88" s="3" customFormat="1" ht="15">
      <c r="B328" s="1"/>
      <c r="C328" s="2" t="s">
        <v>0</v>
      </c>
      <c r="F328" s="44"/>
      <c r="G328" s="44"/>
      <c r="H328" s="31"/>
      <c r="I328" s="31"/>
      <c r="J328" s="31"/>
      <c r="K328" s="31"/>
      <c r="L328" s="31"/>
      <c r="M328" s="23"/>
      <c r="N328" s="31"/>
      <c r="O328" s="31"/>
      <c r="P328" s="31"/>
      <c r="Q328" s="31"/>
      <c r="R328" s="31"/>
      <c r="S328" s="31"/>
      <c r="T328" s="23"/>
      <c r="U328" s="23"/>
      <c r="V328" s="23"/>
      <c r="W328" s="23"/>
      <c r="X328" s="4"/>
      <c r="Y328" s="4"/>
      <c r="Z328" s="4"/>
      <c r="AA328" s="31"/>
      <c r="AB328" s="31"/>
      <c r="AC328" s="31"/>
      <c r="AD328" s="31"/>
      <c r="AE328" s="31"/>
      <c r="AF328" s="31"/>
      <c r="AG328" s="23"/>
      <c r="AH328" s="23"/>
      <c r="AI328" s="23"/>
      <c r="AJ328" s="23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6"/>
      <c r="BY328" s="6"/>
      <c r="CB328" s="6"/>
      <c r="CC328" s="6"/>
      <c r="CD328" s="6"/>
      <c r="CE328" s="58"/>
      <c r="CF328" s="58"/>
      <c r="CG328" s="58"/>
      <c r="CH328" s="8"/>
      <c r="CI328" s="7"/>
      <c r="CJ328" s="7"/>
    </row>
    <row r="329" spans="2:88" s="3" customFormat="1" ht="15">
      <c r="B329" s="1"/>
      <c r="C329" s="2" t="s">
        <v>0</v>
      </c>
      <c r="F329" s="44"/>
      <c r="G329" s="44"/>
      <c r="H329" s="31"/>
      <c r="I329" s="31"/>
      <c r="J329" s="31"/>
      <c r="K329" s="31"/>
      <c r="L329" s="31"/>
      <c r="M329" s="23"/>
      <c r="N329" s="31"/>
      <c r="O329" s="31"/>
      <c r="P329" s="31"/>
      <c r="Q329" s="31"/>
      <c r="R329" s="31"/>
      <c r="S329" s="31"/>
      <c r="T329" s="23"/>
      <c r="U329" s="23"/>
      <c r="V329" s="23"/>
      <c r="W329" s="23"/>
      <c r="X329" s="4"/>
      <c r="Y329" s="4"/>
      <c r="Z329" s="4"/>
      <c r="AA329" s="31"/>
      <c r="AB329" s="31"/>
      <c r="AC329" s="31"/>
      <c r="AD329" s="31"/>
      <c r="AE329" s="31"/>
      <c r="AF329" s="31"/>
      <c r="AG329" s="23"/>
      <c r="AH329" s="23"/>
      <c r="AI329" s="23"/>
      <c r="AJ329" s="23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6"/>
      <c r="BY329" s="6"/>
      <c r="CB329" s="6"/>
      <c r="CC329" s="6"/>
      <c r="CD329" s="6"/>
      <c r="CE329" s="58"/>
      <c r="CF329" s="58"/>
      <c r="CG329" s="58"/>
      <c r="CH329" s="8"/>
      <c r="CI329" s="7"/>
      <c r="CJ329" s="7"/>
    </row>
    <row r="330" spans="2:88" s="3" customFormat="1" ht="15">
      <c r="B330" s="1"/>
      <c r="C330" s="2" t="s">
        <v>0</v>
      </c>
      <c r="F330" s="44"/>
      <c r="G330" s="44"/>
      <c r="H330" s="31"/>
      <c r="I330" s="31"/>
      <c r="J330" s="31"/>
      <c r="K330" s="31"/>
      <c r="L330" s="31"/>
      <c r="M330" s="23"/>
      <c r="N330" s="31"/>
      <c r="O330" s="31"/>
      <c r="P330" s="31"/>
      <c r="Q330" s="31"/>
      <c r="R330" s="31"/>
      <c r="S330" s="31"/>
      <c r="T330" s="23"/>
      <c r="U330" s="23"/>
      <c r="V330" s="23"/>
      <c r="W330" s="23"/>
      <c r="X330" s="4"/>
      <c r="Y330" s="4"/>
      <c r="Z330" s="4"/>
      <c r="AA330" s="31"/>
      <c r="AB330" s="31"/>
      <c r="AC330" s="31"/>
      <c r="AD330" s="31"/>
      <c r="AE330" s="31"/>
      <c r="AF330" s="31"/>
      <c r="AG330" s="23"/>
      <c r="AH330" s="23"/>
      <c r="AI330" s="23"/>
      <c r="AJ330" s="23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6"/>
      <c r="BY330" s="6"/>
      <c r="CB330" s="6"/>
      <c r="CC330" s="6"/>
      <c r="CD330" s="6"/>
      <c r="CE330" s="58"/>
      <c r="CF330" s="58"/>
      <c r="CG330" s="58"/>
      <c r="CH330" s="8"/>
      <c r="CI330" s="7"/>
      <c r="CJ330" s="7"/>
    </row>
    <row r="331" spans="2:88" s="3" customFormat="1" ht="15">
      <c r="B331" s="1"/>
      <c r="C331" s="2" t="s">
        <v>0</v>
      </c>
      <c r="F331" s="44"/>
      <c r="G331" s="44"/>
      <c r="H331" s="31"/>
      <c r="I331" s="31"/>
      <c r="J331" s="31"/>
      <c r="K331" s="31"/>
      <c r="L331" s="31"/>
      <c r="M331" s="23"/>
      <c r="N331" s="31"/>
      <c r="O331" s="31"/>
      <c r="P331" s="31"/>
      <c r="Q331" s="31"/>
      <c r="R331" s="31"/>
      <c r="S331" s="31"/>
      <c r="T331" s="23"/>
      <c r="U331" s="23"/>
      <c r="V331" s="23"/>
      <c r="W331" s="23"/>
      <c r="X331" s="4"/>
      <c r="Y331" s="4"/>
      <c r="Z331" s="4"/>
      <c r="AA331" s="31"/>
      <c r="AB331" s="31"/>
      <c r="AC331" s="31"/>
      <c r="AD331" s="31"/>
      <c r="AE331" s="31"/>
      <c r="AF331" s="31"/>
      <c r="AG331" s="23"/>
      <c r="AH331" s="23"/>
      <c r="AI331" s="23"/>
      <c r="AJ331" s="23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6"/>
      <c r="BY331" s="6"/>
      <c r="CB331" s="6"/>
      <c r="CC331" s="6"/>
      <c r="CD331" s="6"/>
      <c r="CE331" s="58"/>
      <c r="CF331" s="58"/>
      <c r="CG331" s="58"/>
      <c r="CH331" s="8"/>
      <c r="CI331" s="7"/>
      <c r="CJ331" s="7"/>
    </row>
    <row r="332" spans="2:88" s="3" customFormat="1" ht="15">
      <c r="B332" s="1"/>
      <c r="C332" s="2" t="s">
        <v>0</v>
      </c>
      <c r="F332" s="44"/>
      <c r="G332" s="44"/>
      <c r="H332" s="31"/>
      <c r="I332" s="31"/>
      <c r="J332" s="31"/>
      <c r="K332" s="31"/>
      <c r="L332" s="31"/>
      <c r="M332" s="23"/>
      <c r="N332" s="31"/>
      <c r="O332" s="31"/>
      <c r="P332" s="31"/>
      <c r="Q332" s="31"/>
      <c r="R332" s="31"/>
      <c r="S332" s="31"/>
      <c r="T332" s="23"/>
      <c r="U332" s="23"/>
      <c r="V332" s="23"/>
      <c r="W332" s="23"/>
      <c r="X332" s="4"/>
      <c r="Y332" s="4"/>
      <c r="Z332" s="4"/>
      <c r="AA332" s="31"/>
      <c r="AB332" s="31"/>
      <c r="AC332" s="31"/>
      <c r="AD332" s="31"/>
      <c r="AE332" s="31"/>
      <c r="AF332" s="31"/>
      <c r="AG332" s="23"/>
      <c r="AH332" s="23"/>
      <c r="AI332" s="23"/>
      <c r="AJ332" s="23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6"/>
      <c r="BY332" s="6"/>
      <c r="CB332" s="6"/>
      <c r="CC332" s="6"/>
      <c r="CD332" s="6"/>
      <c r="CE332" s="58"/>
      <c r="CF332" s="58"/>
      <c r="CG332" s="58"/>
      <c r="CH332" s="8"/>
      <c r="CI332" s="7"/>
      <c r="CJ332" s="7"/>
    </row>
    <row r="333" spans="2:88" s="3" customFormat="1" ht="15">
      <c r="B333" s="1"/>
      <c r="C333" s="2" t="s">
        <v>0</v>
      </c>
      <c r="F333" s="44"/>
      <c r="G333" s="44"/>
      <c r="H333" s="31"/>
      <c r="I333" s="31"/>
      <c r="J333" s="31"/>
      <c r="K333" s="31"/>
      <c r="L333" s="31"/>
      <c r="M333" s="23"/>
      <c r="N333" s="31"/>
      <c r="O333" s="31"/>
      <c r="P333" s="31"/>
      <c r="Q333" s="31"/>
      <c r="R333" s="31"/>
      <c r="S333" s="31"/>
      <c r="T333" s="23"/>
      <c r="U333" s="23"/>
      <c r="V333" s="23"/>
      <c r="W333" s="23"/>
      <c r="X333" s="4"/>
      <c r="Y333" s="4"/>
      <c r="Z333" s="4"/>
      <c r="AA333" s="31"/>
      <c r="AB333" s="31"/>
      <c r="AC333" s="31"/>
      <c r="AD333" s="31"/>
      <c r="AE333" s="31"/>
      <c r="AF333" s="31"/>
      <c r="AG333" s="23"/>
      <c r="AH333" s="23"/>
      <c r="AI333" s="23"/>
      <c r="AJ333" s="23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6"/>
      <c r="BY333" s="6"/>
      <c r="CB333" s="6"/>
      <c r="CC333" s="6"/>
      <c r="CD333" s="6"/>
      <c r="CE333" s="58"/>
      <c r="CF333" s="58"/>
      <c r="CG333" s="58"/>
      <c r="CH333" s="8"/>
      <c r="CI333" s="7"/>
      <c r="CJ333" s="7"/>
    </row>
    <row r="334" spans="2:88" s="3" customFormat="1" ht="15">
      <c r="B334" s="1"/>
      <c r="C334" s="2" t="s">
        <v>0</v>
      </c>
      <c r="F334" s="44"/>
      <c r="G334" s="44"/>
      <c r="H334" s="31"/>
      <c r="I334" s="31"/>
      <c r="J334" s="31"/>
      <c r="K334" s="31"/>
      <c r="L334" s="31"/>
      <c r="M334" s="23"/>
      <c r="N334" s="31"/>
      <c r="O334" s="31"/>
      <c r="P334" s="31"/>
      <c r="Q334" s="31"/>
      <c r="R334" s="31"/>
      <c r="S334" s="31"/>
      <c r="T334" s="23"/>
      <c r="U334" s="23"/>
      <c r="V334" s="23"/>
      <c r="W334" s="23"/>
      <c r="X334" s="4"/>
      <c r="Y334" s="4"/>
      <c r="Z334" s="4"/>
      <c r="AA334" s="31"/>
      <c r="AB334" s="31"/>
      <c r="AC334" s="31"/>
      <c r="AD334" s="31"/>
      <c r="AE334" s="31"/>
      <c r="AF334" s="31"/>
      <c r="AG334" s="23"/>
      <c r="AH334" s="23"/>
      <c r="AI334" s="23"/>
      <c r="AJ334" s="23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6"/>
      <c r="BY334" s="6"/>
      <c r="CB334" s="6"/>
      <c r="CC334" s="6"/>
      <c r="CD334" s="6"/>
      <c r="CE334" s="58"/>
      <c r="CF334" s="58"/>
      <c r="CG334" s="58"/>
      <c r="CH334" s="8"/>
      <c r="CI334" s="7"/>
      <c r="CJ334" s="7"/>
    </row>
    <row r="335" spans="2:88" s="3" customFormat="1" ht="15">
      <c r="B335" s="1"/>
      <c r="C335" s="2" t="s">
        <v>0</v>
      </c>
      <c r="F335" s="44"/>
      <c r="G335" s="44"/>
      <c r="H335" s="31"/>
      <c r="I335" s="31"/>
      <c r="J335" s="31"/>
      <c r="K335" s="31"/>
      <c r="L335" s="31"/>
      <c r="M335" s="23"/>
      <c r="N335" s="31"/>
      <c r="O335" s="31"/>
      <c r="P335" s="31"/>
      <c r="Q335" s="31"/>
      <c r="R335" s="31"/>
      <c r="S335" s="31"/>
      <c r="T335" s="23"/>
      <c r="U335" s="23"/>
      <c r="V335" s="23"/>
      <c r="W335" s="23"/>
      <c r="X335" s="4"/>
      <c r="Y335" s="4"/>
      <c r="Z335" s="4"/>
      <c r="AA335" s="31"/>
      <c r="AB335" s="31"/>
      <c r="AC335" s="31"/>
      <c r="AD335" s="31"/>
      <c r="AE335" s="31"/>
      <c r="AF335" s="31"/>
      <c r="AG335" s="23"/>
      <c r="AH335" s="23"/>
      <c r="AI335" s="23"/>
      <c r="AJ335" s="23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6"/>
      <c r="BY335" s="6"/>
      <c r="CB335" s="6"/>
      <c r="CC335" s="6"/>
      <c r="CD335" s="6"/>
      <c r="CE335" s="58"/>
      <c r="CF335" s="58"/>
      <c r="CG335" s="58"/>
      <c r="CH335" s="8"/>
      <c r="CI335" s="7"/>
      <c r="CJ335" s="7"/>
    </row>
    <row r="336" spans="2:88" s="3" customFormat="1" ht="15">
      <c r="B336" s="1"/>
      <c r="C336" s="2" t="s">
        <v>0</v>
      </c>
      <c r="F336" s="44"/>
      <c r="G336" s="44"/>
      <c r="H336" s="31"/>
      <c r="I336" s="31"/>
      <c r="J336" s="31"/>
      <c r="K336" s="31"/>
      <c r="L336" s="31"/>
      <c r="M336" s="23"/>
      <c r="N336" s="31"/>
      <c r="O336" s="31"/>
      <c r="P336" s="31"/>
      <c r="Q336" s="31"/>
      <c r="R336" s="31"/>
      <c r="S336" s="31"/>
      <c r="T336" s="23"/>
      <c r="U336" s="23"/>
      <c r="V336" s="23"/>
      <c r="W336" s="23"/>
      <c r="X336" s="4"/>
      <c r="Y336" s="4"/>
      <c r="Z336" s="4"/>
      <c r="AA336" s="31"/>
      <c r="AB336" s="31"/>
      <c r="AC336" s="31"/>
      <c r="AD336" s="31"/>
      <c r="AE336" s="31"/>
      <c r="AF336" s="31"/>
      <c r="AG336" s="23"/>
      <c r="AH336" s="23"/>
      <c r="AI336" s="23"/>
      <c r="AJ336" s="23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6"/>
      <c r="BY336" s="6"/>
      <c r="CB336" s="6"/>
      <c r="CC336" s="6"/>
      <c r="CD336" s="6"/>
      <c r="CE336" s="58"/>
      <c r="CF336" s="58"/>
      <c r="CG336" s="58"/>
      <c r="CH336" s="8"/>
      <c r="CI336" s="7"/>
      <c r="CJ336" s="7"/>
    </row>
    <row r="337" spans="2:88" s="3" customFormat="1" ht="15">
      <c r="B337" s="1"/>
      <c r="C337" s="2" t="s">
        <v>0</v>
      </c>
      <c r="F337" s="44"/>
      <c r="G337" s="44"/>
      <c r="H337" s="31"/>
      <c r="I337" s="31"/>
      <c r="J337" s="31"/>
      <c r="K337" s="31"/>
      <c r="L337" s="31"/>
      <c r="M337" s="23"/>
      <c r="N337" s="31"/>
      <c r="O337" s="31"/>
      <c r="P337" s="31"/>
      <c r="Q337" s="31"/>
      <c r="R337" s="31"/>
      <c r="S337" s="31"/>
      <c r="T337" s="23"/>
      <c r="U337" s="23"/>
      <c r="V337" s="23"/>
      <c r="W337" s="23"/>
      <c r="X337" s="4"/>
      <c r="Y337" s="4"/>
      <c r="Z337" s="4"/>
      <c r="AA337" s="31"/>
      <c r="AB337" s="31"/>
      <c r="AC337" s="31"/>
      <c r="AD337" s="31"/>
      <c r="AE337" s="31"/>
      <c r="AF337" s="31"/>
      <c r="AG337" s="23"/>
      <c r="AH337" s="23"/>
      <c r="AI337" s="23"/>
      <c r="AJ337" s="23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6"/>
      <c r="BY337" s="6"/>
      <c r="CB337" s="6"/>
      <c r="CC337" s="6"/>
      <c r="CD337" s="6"/>
      <c r="CE337" s="58"/>
      <c r="CF337" s="58"/>
      <c r="CG337" s="58"/>
      <c r="CH337" s="8"/>
      <c r="CI337" s="7"/>
      <c r="CJ337" s="7"/>
    </row>
    <row r="338" spans="2:88" s="3" customFormat="1" ht="15">
      <c r="B338" s="1"/>
      <c r="C338" s="2" t="s">
        <v>0</v>
      </c>
      <c r="F338" s="44"/>
      <c r="G338" s="44"/>
      <c r="H338" s="31"/>
      <c r="I338" s="31"/>
      <c r="J338" s="31"/>
      <c r="K338" s="31"/>
      <c r="L338" s="31"/>
      <c r="M338" s="23"/>
      <c r="N338" s="31"/>
      <c r="O338" s="31"/>
      <c r="P338" s="31"/>
      <c r="Q338" s="31"/>
      <c r="R338" s="31"/>
      <c r="S338" s="31"/>
      <c r="T338" s="23"/>
      <c r="U338" s="23"/>
      <c r="V338" s="23"/>
      <c r="W338" s="23"/>
      <c r="X338" s="4"/>
      <c r="Y338" s="4"/>
      <c r="Z338" s="4"/>
      <c r="AA338" s="31"/>
      <c r="AB338" s="31"/>
      <c r="AC338" s="31"/>
      <c r="AD338" s="31"/>
      <c r="AE338" s="31"/>
      <c r="AF338" s="31"/>
      <c r="AG338" s="23"/>
      <c r="AH338" s="23"/>
      <c r="AI338" s="23"/>
      <c r="AJ338" s="23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6"/>
      <c r="BY338" s="6"/>
      <c r="CB338" s="6"/>
      <c r="CC338" s="6"/>
      <c r="CD338" s="6"/>
      <c r="CE338" s="58"/>
      <c r="CF338" s="58"/>
      <c r="CG338" s="58"/>
      <c r="CH338" s="8"/>
      <c r="CI338" s="7"/>
      <c r="CJ338" s="7"/>
    </row>
    <row r="339" spans="2:88" s="3" customFormat="1" ht="15">
      <c r="B339" s="1"/>
      <c r="C339" s="2" t="s">
        <v>0</v>
      </c>
      <c r="F339" s="44"/>
      <c r="G339" s="44"/>
      <c r="H339" s="31"/>
      <c r="I339" s="31"/>
      <c r="J339" s="31"/>
      <c r="K339" s="31"/>
      <c r="L339" s="31"/>
      <c r="M339" s="23"/>
      <c r="N339" s="31"/>
      <c r="O339" s="31"/>
      <c r="P339" s="31"/>
      <c r="Q339" s="31"/>
      <c r="R339" s="31"/>
      <c r="S339" s="31"/>
      <c r="T339" s="23"/>
      <c r="U339" s="23"/>
      <c r="V339" s="23"/>
      <c r="W339" s="23"/>
      <c r="X339" s="4"/>
      <c r="Y339" s="4"/>
      <c r="Z339" s="4"/>
      <c r="AA339" s="31"/>
      <c r="AB339" s="31"/>
      <c r="AC339" s="31"/>
      <c r="AD339" s="31"/>
      <c r="AE339" s="31"/>
      <c r="AF339" s="31"/>
      <c r="AG339" s="23"/>
      <c r="AH339" s="23"/>
      <c r="AI339" s="23"/>
      <c r="AJ339" s="23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6"/>
      <c r="BY339" s="6"/>
      <c r="CB339" s="6"/>
      <c r="CC339" s="6"/>
      <c r="CD339" s="6"/>
      <c r="CE339" s="58"/>
      <c r="CF339" s="58"/>
      <c r="CG339" s="58"/>
      <c r="CH339" s="8"/>
      <c r="CI339" s="7"/>
      <c r="CJ339" s="7"/>
    </row>
    <row r="340" spans="2:88" s="3" customFormat="1" ht="15">
      <c r="B340" s="1"/>
      <c r="C340" s="2" t="s">
        <v>0</v>
      </c>
      <c r="F340" s="44"/>
      <c r="G340" s="44"/>
      <c r="H340" s="31"/>
      <c r="I340" s="31"/>
      <c r="J340" s="31"/>
      <c r="K340" s="31"/>
      <c r="L340" s="31"/>
      <c r="M340" s="23"/>
      <c r="N340" s="31"/>
      <c r="O340" s="31"/>
      <c r="P340" s="31"/>
      <c r="Q340" s="31"/>
      <c r="R340" s="31"/>
      <c r="S340" s="31"/>
      <c r="T340" s="23"/>
      <c r="U340" s="23"/>
      <c r="V340" s="23"/>
      <c r="W340" s="23"/>
      <c r="X340" s="4"/>
      <c r="Y340" s="4"/>
      <c r="Z340" s="4"/>
      <c r="AA340" s="31"/>
      <c r="AB340" s="31"/>
      <c r="AC340" s="31"/>
      <c r="AD340" s="31"/>
      <c r="AE340" s="31"/>
      <c r="AF340" s="31"/>
      <c r="AG340" s="23"/>
      <c r="AH340" s="23"/>
      <c r="AI340" s="23"/>
      <c r="AJ340" s="23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6"/>
      <c r="BY340" s="6"/>
      <c r="CB340" s="6"/>
      <c r="CC340" s="6"/>
      <c r="CD340" s="6"/>
      <c r="CE340" s="58"/>
      <c r="CF340" s="58"/>
      <c r="CG340" s="58"/>
      <c r="CH340" s="8"/>
      <c r="CI340" s="7"/>
      <c r="CJ340" s="7"/>
    </row>
  </sheetData>
  <mergeCells count="59">
    <mergeCell ref="B1:M1"/>
    <mergeCell ref="B3:D4"/>
    <mergeCell ref="E3:M3"/>
    <mergeCell ref="E4:M4"/>
    <mergeCell ref="B6:B7"/>
    <mergeCell ref="C6:C7"/>
    <mergeCell ref="D6:D7"/>
    <mergeCell ref="E6:E7"/>
    <mergeCell ref="F6:F7"/>
    <mergeCell ref="L6:M6"/>
    <mergeCell ref="G6:G7"/>
    <mergeCell ref="L18:M18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30:M30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42:M42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B48:D50"/>
    <mergeCell ref="J50:K50"/>
    <mergeCell ref="L43:M43"/>
    <mergeCell ref="L44:M44"/>
    <mergeCell ref="L45:M45"/>
    <mergeCell ref="L46:M46"/>
    <mergeCell ref="L47:M47"/>
    <mergeCell ref="L48:M50"/>
    <mergeCell ref="G50:I50"/>
    <mergeCell ref="E48:F48"/>
    <mergeCell ref="E49:F49"/>
    <mergeCell ref="E50:F50"/>
  </mergeCells>
  <conditionalFormatting sqref="F8:F47 P8:P51 T8:T52 X8:X52 AB8:AB52 AF8:AF52 AJ8:AJ52">
    <cfRule type="cellIs" dxfId="10" priority="7" operator="between">
      <formula>5</formula>
      <formula>5</formula>
    </cfRule>
    <cfRule type="cellIs" dxfId="9" priority="8" operator="between">
      <formula>1</formula>
      <formula>1.99</formula>
    </cfRule>
    <cfRule type="cellIs" dxfId="8" priority="9" operator="between">
      <formula>2</formula>
      <formula>2.99</formula>
    </cfRule>
    <cfRule type="cellIs" dxfId="7" priority="10" operator="between">
      <formula>3</formula>
      <formula>3.99</formula>
    </cfRule>
    <cfRule type="cellIs" dxfId="6" priority="11" operator="between">
      <formula>4</formula>
      <formula>4.99</formula>
    </cfRule>
  </conditionalFormatting>
  <conditionalFormatting sqref="H6:H7">
    <cfRule type="containsText" dxfId="5" priority="6" stopIfTrue="1" operator="containsText" text="X">
      <formula>NOT(ISERROR(SEARCH("X",H6)))</formula>
    </cfRule>
  </conditionalFormatting>
  <conditionalFormatting sqref="H8:H47">
    <cfRule type="containsText" dxfId="4" priority="5" stopIfTrue="1" operator="containsText" text="X">
      <formula>NOT(ISERROR(SEARCH("X",H8)))</formula>
    </cfRule>
  </conditionalFormatting>
  <conditionalFormatting sqref="I8:I47">
    <cfRule type="containsText" dxfId="3" priority="4" stopIfTrue="1" operator="containsText" text="x">
      <formula>NOT(ISERROR(SEARCH("x",I8)))</formula>
    </cfRule>
  </conditionalFormatting>
  <conditionalFormatting sqref="J8:J47">
    <cfRule type="containsText" dxfId="2" priority="3" stopIfTrue="1" operator="containsText" text="x">
      <formula>NOT(ISERROR(SEARCH("x",J8)))</formula>
    </cfRule>
  </conditionalFormatting>
  <conditionalFormatting sqref="K8:K47">
    <cfRule type="containsText" dxfId="1" priority="2" stopIfTrue="1" operator="containsText" text="x">
      <formula>NOT(ISERROR(SEARCH("x",K8)))</formula>
    </cfRule>
  </conditionalFormatting>
  <conditionalFormatting sqref="G8:G47">
    <cfRule type="containsText" dxfId="0" priority="1" operator="containsText" text="X">
      <formula>NOT(ISERROR(SEARCH("X",G8)))</formula>
    </cfRule>
  </conditionalFormatting>
  <dataValidations count="1">
    <dataValidation type="list" allowBlank="1" showInputMessage="1" showErrorMessage="1" sqref="B3">
      <formula1>$AR$8:$AR$25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51" orientation="portrait" blackAndWhite="1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LİSTE</vt:lpstr>
      <vt:lpstr>TARAMA</vt:lpstr>
      <vt:lpstr>1-A</vt:lpstr>
      <vt:lpstr>'1-A'!Yazdırma_Alanı</vt:lpstr>
      <vt:lpstr>TARAMA!Yazdırma_Alanı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</dc:creator>
  <cp:lastModifiedBy>ronaldinho424</cp:lastModifiedBy>
  <cp:lastPrinted>2019-03-07T10:00:49Z</cp:lastPrinted>
  <dcterms:created xsi:type="dcterms:W3CDTF">2013-01-13T18:13:04Z</dcterms:created>
  <dcterms:modified xsi:type="dcterms:W3CDTF">2019-03-07T11:57:04Z</dcterms:modified>
</cp:coreProperties>
</file>